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345" windowWidth="11715" windowHeight="5730" tabRatio="402" activeTab="3"/>
  </bookViews>
  <sheets>
    <sheet name="MASTER" sheetId="100" r:id="rId1"/>
    <sheet name="เกณฑ์ 60" sheetId="93" r:id="rId2"/>
    <sheet name="เกณฑ์มาตรฐานวิชาเอก" sheetId="99" r:id="rId3"/>
    <sheet name="ปริมาณงาน" sheetId="94" r:id="rId4"/>
  </sheets>
  <definedNames>
    <definedName name="_xlnm.Print_Titles" localSheetId="0">MASTER!$5:$8</definedName>
    <definedName name="_xlnm.Print_Titles" localSheetId="1">'เกณฑ์ 60'!$3:$5</definedName>
  </definedNames>
  <calcPr calcId="144525"/>
</workbook>
</file>

<file path=xl/calcChain.xml><?xml version="1.0" encoding="utf-8"?>
<calcChain xmlns="http://schemas.openxmlformats.org/spreadsheetml/2006/main">
  <c r="AT481" i="100" l="1"/>
  <c r="BG481" i="100" l="1"/>
  <c r="BF481" i="100"/>
  <c r="BE481" i="100"/>
  <c r="AS481" i="100"/>
  <c r="AU481" i="100"/>
  <c r="AV481" i="100"/>
  <c r="L481" i="100"/>
  <c r="N481" i="100"/>
  <c r="P481" i="100"/>
  <c r="R481" i="100"/>
  <c r="T481" i="100"/>
  <c r="V481" i="100"/>
  <c r="X481" i="100"/>
  <c r="Z481" i="100"/>
  <c r="AB481" i="100"/>
  <c r="AD481" i="100"/>
  <c r="AF481" i="100"/>
  <c r="AH481" i="100"/>
  <c r="AJ481" i="100"/>
  <c r="AL481" i="100"/>
  <c r="AP481" i="100"/>
  <c r="AQ481" i="100"/>
  <c r="J481" i="100"/>
  <c r="AR9" i="100"/>
  <c r="AW479" i="100" l="1"/>
  <c r="AW477" i="100"/>
  <c r="AW475" i="100"/>
  <c r="AW473" i="100"/>
  <c r="AW458" i="100" l="1"/>
  <c r="AW470" i="100"/>
  <c r="AW455" i="100"/>
  <c r="AW467" i="100"/>
  <c r="AW433" i="100"/>
  <c r="AW430" i="100"/>
  <c r="AW81" i="100"/>
  <c r="AW452" i="100"/>
  <c r="AW427" i="100"/>
  <c r="AW449" i="100"/>
  <c r="AW424" i="100"/>
  <c r="AW421" i="100"/>
  <c r="AW464" i="100"/>
  <c r="AW418" i="100"/>
  <c r="AW415" i="100"/>
  <c r="AW379" i="100"/>
  <c r="AW376" i="100"/>
  <c r="AW373" i="100"/>
  <c r="AW412" i="100"/>
  <c r="AW370" i="100"/>
  <c r="AW229" i="100"/>
  <c r="AW409" i="100"/>
  <c r="AW367" i="100"/>
  <c r="AW406" i="100"/>
  <c r="AW364" i="100"/>
  <c r="AW226" i="100"/>
  <c r="AW361" i="100"/>
  <c r="AW403" i="100"/>
  <c r="AW400" i="100"/>
  <c r="AW446" i="100"/>
  <c r="AW358" i="100"/>
  <c r="AW397" i="100"/>
  <c r="AW394" i="100"/>
  <c r="AW223" i="100"/>
  <c r="AW391" i="100"/>
  <c r="AW355" i="100"/>
  <c r="AW352" i="100"/>
  <c r="AW349" i="100"/>
  <c r="AW346" i="100"/>
  <c r="AW343" i="100"/>
  <c r="AW340" i="100"/>
  <c r="AW337" i="100"/>
  <c r="AW220" i="100"/>
  <c r="AW334" i="100"/>
  <c r="AW60" i="100"/>
  <c r="AW24" i="100"/>
  <c r="AW57" i="100"/>
  <c r="AW331" i="100"/>
  <c r="AW217" i="100"/>
  <c r="AW214" i="100"/>
  <c r="AW328" i="100"/>
  <c r="AW211" i="100"/>
  <c r="AW208" i="100"/>
  <c r="AW325" i="100"/>
  <c r="AW322" i="100"/>
  <c r="AW319" i="100"/>
  <c r="AW316" i="100"/>
  <c r="AW313" i="100"/>
  <c r="AW310" i="100"/>
  <c r="AW205" i="100"/>
  <c r="AW307" i="100"/>
  <c r="AW202" i="100"/>
  <c r="AW304" i="100"/>
  <c r="AW388" i="100"/>
  <c r="AW51" i="100"/>
  <c r="AW199" i="100"/>
  <c r="AW196" i="100"/>
  <c r="AW193" i="100"/>
  <c r="AW301" i="100"/>
  <c r="AW190" i="100"/>
  <c r="AW298" i="100"/>
  <c r="AW295" i="100"/>
  <c r="AW187" i="100"/>
  <c r="AW292" i="100"/>
  <c r="AW289" i="100"/>
  <c r="AW184" i="100"/>
  <c r="AW286" i="100" l="1"/>
  <c r="AW283" i="100"/>
  <c r="AW280" i="100"/>
  <c r="AW277" i="100"/>
  <c r="AW274" i="100"/>
  <c r="AW181" i="100"/>
  <c r="AW271" i="100"/>
  <c r="AW268" i="100"/>
  <c r="AW443" i="100" l="1"/>
  <c r="AW178" i="100"/>
  <c r="AW105" i="100"/>
  <c r="AW99" i="100"/>
  <c r="AW265" i="100"/>
  <c r="AW262" i="100"/>
  <c r="AW259" i="100"/>
  <c r="AW256" i="100"/>
  <c r="AW175" i="100"/>
  <c r="AW253" i="100"/>
  <c r="AW42" i="100"/>
  <c r="AW75" i="100"/>
  <c r="AW172" i="100"/>
  <c r="AW169" i="100"/>
  <c r="AW166" i="100"/>
  <c r="AW163" i="100"/>
  <c r="AW250" i="100"/>
  <c r="AW69" i="100"/>
  <c r="AW160" i="100"/>
  <c r="AW66" i="100"/>
  <c r="AW63" i="100"/>
  <c r="AW27" i="100"/>
  <c r="AW157" i="100"/>
  <c r="AW154" i="100" l="1"/>
  <c r="AW12" i="100"/>
  <c r="AW151" i="100"/>
  <c r="AW247" i="100"/>
  <c r="AW148" i="100"/>
  <c r="AW45" i="100"/>
  <c r="AW145" i="100"/>
  <c r="AW142" i="100"/>
  <c r="AW139" i="100"/>
  <c r="AW244" i="100"/>
  <c r="AW440" i="100"/>
  <c r="AW461" i="100"/>
  <c r="AW96" i="100"/>
  <c r="AW136" i="100"/>
  <c r="AW78" i="100"/>
  <c r="AW133" i="100"/>
  <c r="AW130" i="100"/>
  <c r="AW90" i="100"/>
  <c r="AW39" i="100" l="1"/>
  <c r="AW127" i="100"/>
  <c r="AW36" i="100"/>
  <c r="AW241" i="100"/>
  <c r="AW238" i="100"/>
  <c r="AW54" i="100"/>
  <c r="AW385" i="100"/>
  <c r="AW18" i="100"/>
  <c r="AW48" i="100"/>
  <c r="AW33" i="100" l="1"/>
  <c r="AW102" i="100"/>
  <c r="AW87" i="100"/>
  <c r="AW124" i="100"/>
  <c r="AW121" i="100"/>
  <c r="AW72" i="100"/>
  <c r="AW118" i="100"/>
  <c r="AW21" i="100"/>
  <c r="AW235" i="100"/>
  <c r="AW232" i="100"/>
  <c r="AW115" i="100"/>
  <c r="AW112" i="100"/>
  <c r="AW93" i="100"/>
  <c r="AW84" i="100"/>
  <c r="AW382" i="100"/>
  <c r="AW30" i="100"/>
  <c r="AW108" i="100"/>
  <c r="AW436" i="100" l="1"/>
  <c r="AW9" i="100" l="1"/>
  <c r="AW15" i="100"/>
  <c r="AW481" i="100" l="1"/>
  <c r="AR479" i="100" l="1"/>
  <c r="AN479" i="100"/>
  <c r="AX479" i="100" s="1"/>
  <c r="BA479" i="100" s="1"/>
  <c r="AM479" i="100"/>
  <c r="AK479" i="100"/>
  <c r="AI479" i="100"/>
  <c r="AG479" i="100"/>
  <c r="AE479" i="100"/>
  <c r="AC479" i="100"/>
  <c r="AA479" i="100"/>
  <c r="Y479" i="100"/>
  <c r="W479" i="100"/>
  <c r="U479" i="100"/>
  <c r="S479" i="100"/>
  <c r="Q479" i="100"/>
  <c r="O479" i="100"/>
  <c r="M479" i="100"/>
  <c r="K479" i="100"/>
  <c r="AR477" i="100"/>
  <c r="AN477" i="100"/>
  <c r="AX477" i="100" s="1"/>
  <c r="AM477" i="100"/>
  <c r="AK477" i="100"/>
  <c r="AI477" i="100"/>
  <c r="AG477" i="100"/>
  <c r="AE477" i="100"/>
  <c r="AC477" i="100"/>
  <c r="AA477" i="100"/>
  <c r="Y477" i="100"/>
  <c r="W477" i="100"/>
  <c r="U477" i="100"/>
  <c r="S477" i="100"/>
  <c r="Q477" i="100"/>
  <c r="O477" i="100"/>
  <c r="M477" i="100"/>
  <c r="K477" i="100"/>
  <c r="AR458" i="100"/>
  <c r="AN458" i="100"/>
  <c r="AX458" i="100" s="1"/>
  <c r="BA458" i="100" s="1"/>
  <c r="AM458" i="100"/>
  <c r="AK458" i="100"/>
  <c r="AI458" i="100"/>
  <c r="AG458" i="100"/>
  <c r="AE458" i="100"/>
  <c r="AC458" i="100"/>
  <c r="AA458" i="100"/>
  <c r="Y458" i="100"/>
  <c r="W458" i="100"/>
  <c r="U458" i="100"/>
  <c r="S458" i="100"/>
  <c r="Q458" i="100"/>
  <c r="O458" i="100"/>
  <c r="M458" i="100"/>
  <c r="K458" i="100"/>
  <c r="AR470" i="100"/>
  <c r="AN470" i="100"/>
  <c r="AX470" i="100" s="1"/>
  <c r="AM470" i="100"/>
  <c r="AK470" i="100"/>
  <c r="AI470" i="100"/>
  <c r="AG470" i="100"/>
  <c r="AE470" i="100"/>
  <c r="AC470" i="100"/>
  <c r="AA470" i="100"/>
  <c r="Y470" i="100"/>
  <c r="W470" i="100"/>
  <c r="U470" i="100"/>
  <c r="S470" i="100"/>
  <c r="Q470" i="100"/>
  <c r="O470" i="100"/>
  <c r="M470" i="100"/>
  <c r="K470" i="100"/>
  <c r="AR455" i="100"/>
  <c r="AN455" i="100"/>
  <c r="AX455" i="100" s="1"/>
  <c r="BA455" i="100" s="1"/>
  <c r="AM455" i="100"/>
  <c r="AK455" i="100"/>
  <c r="AI455" i="100"/>
  <c r="AG455" i="100"/>
  <c r="AE455" i="100"/>
  <c r="AC455" i="100"/>
  <c r="AA455" i="100"/>
  <c r="Y455" i="100"/>
  <c r="W455" i="100"/>
  <c r="U455" i="100"/>
  <c r="S455" i="100"/>
  <c r="Q455" i="100"/>
  <c r="O455" i="100"/>
  <c r="M455" i="100"/>
  <c r="K455" i="100"/>
  <c r="AR467" i="100"/>
  <c r="AN467" i="100"/>
  <c r="AX467" i="100" s="1"/>
  <c r="AM467" i="100"/>
  <c r="AK467" i="100"/>
  <c r="AI467" i="100"/>
  <c r="AG467" i="100"/>
  <c r="AE467" i="100"/>
  <c r="AC467" i="100"/>
  <c r="AA467" i="100"/>
  <c r="Y467" i="100"/>
  <c r="W467" i="100"/>
  <c r="U467" i="100"/>
  <c r="S467" i="100"/>
  <c r="Q467" i="100"/>
  <c r="O467" i="100"/>
  <c r="M467" i="100"/>
  <c r="K467" i="100"/>
  <c r="AR433" i="100"/>
  <c r="AN433" i="100"/>
  <c r="AM433" i="100"/>
  <c r="AK433" i="100"/>
  <c r="AI433" i="100"/>
  <c r="AG433" i="100"/>
  <c r="AE433" i="100"/>
  <c r="AC433" i="100"/>
  <c r="AA433" i="100"/>
  <c r="Y433" i="100"/>
  <c r="W433" i="100"/>
  <c r="U433" i="100"/>
  <c r="S433" i="100"/>
  <c r="Q433" i="100"/>
  <c r="O433" i="100"/>
  <c r="M433" i="100"/>
  <c r="K433" i="100"/>
  <c r="AR430" i="100"/>
  <c r="AN430" i="100"/>
  <c r="AX430" i="100" s="1"/>
  <c r="AM430" i="100"/>
  <c r="AK430" i="100"/>
  <c r="AI430" i="100"/>
  <c r="AG430" i="100"/>
  <c r="AE430" i="100"/>
  <c r="AC430" i="100"/>
  <c r="AA430" i="100"/>
  <c r="Y430" i="100"/>
  <c r="W430" i="100"/>
  <c r="U430" i="100"/>
  <c r="S430" i="100"/>
  <c r="Q430" i="100"/>
  <c r="O430" i="100"/>
  <c r="M430" i="100"/>
  <c r="K430" i="100"/>
  <c r="AR81" i="100"/>
  <c r="AN81" i="100"/>
  <c r="AM81" i="100"/>
  <c r="AK81" i="100"/>
  <c r="AI81" i="100"/>
  <c r="AG81" i="100"/>
  <c r="AE81" i="100"/>
  <c r="AC81" i="100"/>
  <c r="AA81" i="100"/>
  <c r="Y81" i="100"/>
  <c r="W81" i="100"/>
  <c r="U81" i="100"/>
  <c r="S81" i="100"/>
  <c r="Q81" i="100"/>
  <c r="O81" i="100"/>
  <c r="M81" i="100"/>
  <c r="K81" i="100"/>
  <c r="AR452" i="100"/>
  <c r="AN452" i="100"/>
  <c r="AX452" i="100" s="1"/>
  <c r="AM452" i="100"/>
  <c r="AK452" i="100"/>
  <c r="AI452" i="100"/>
  <c r="AG452" i="100"/>
  <c r="AE452" i="100"/>
  <c r="AC452" i="100"/>
  <c r="AA452" i="100"/>
  <c r="Y452" i="100"/>
  <c r="W452" i="100"/>
  <c r="U452" i="100"/>
  <c r="S452" i="100"/>
  <c r="Q452" i="100"/>
  <c r="O452" i="100"/>
  <c r="M452" i="100"/>
  <c r="K452" i="100"/>
  <c r="AR427" i="100"/>
  <c r="AN427" i="100"/>
  <c r="AM427" i="100"/>
  <c r="AK427" i="100"/>
  <c r="AI427" i="100"/>
  <c r="AG427" i="100"/>
  <c r="AE427" i="100"/>
  <c r="AC427" i="100"/>
  <c r="AA427" i="100"/>
  <c r="Y427" i="100"/>
  <c r="W427" i="100"/>
  <c r="U427" i="100"/>
  <c r="S427" i="100"/>
  <c r="Q427" i="100"/>
  <c r="O427" i="100"/>
  <c r="M427" i="100"/>
  <c r="K427" i="100"/>
  <c r="AR449" i="100"/>
  <c r="AN449" i="100"/>
  <c r="AX449" i="100" s="1"/>
  <c r="AM449" i="100"/>
  <c r="AK449" i="100"/>
  <c r="AI449" i="100"/>
  <c r="AG449" i="100"/>
  <c r="AE449" i="100"/>
  <c r="AC449" i="100"/>
  <c r="AA449" i="100"/>
  <c r="Y449" i="100"/>
  <c r="W449" i="100"/>
  <c r="U449" i="100"/>
  <c r="S449" i="100"/>
  <c r="Q449" i="100"/>
  <c r="O449" i="100"/>
  <c r="M449" i="100"/>
  <c r="K449" i="100"/>
  <c r="AR424" i="100"/>
  <c r="AN424" i="100"/>
  <c r="AM424" i="100"/>
  <c r="AK424" i="100"/>
  <c r="AI424" i="100"/>
  <c r="AG424" i="100"/>
  <c r="AE424" i="100"/>
  <c r="AC424" i="100"/>
  <c r="AA424" i="100"/>
  <c r="Y424" i="100"/>
  <c r="W424" i="100"/>
  <c r="U424" i="100"/>
  <c r="S424" i="100"/>
  <c r="Q424" i="100"/>
  <c r="O424" i="100"/>
  <c r="M424" i="100"/>
  <c r="K424" i="100"/>
  <c r="AR421" i="100"/>
  <c r="AN421" i="100"/>
  <c r="AX421" i="100" s="1"/>
  <c r="AM421" i="100"/>
  <c r="AK421" i="100"/>
  <c r="AI421" i="100"/>
  <c r="AG421" i="100"/>
  <c r="AE421" i="100"/>
  <c r="AC421" i="100"/>
  <c r="AA421" i="100"/>
  <c r="Y421" i="100"/>
  <c r="W421" i="100"/>
  <c r="U421" i="100"/>
  <c r="S421" i="100"/>
  <c r="Q421" i="100"/>
  <c r="O421" i="100"/>
  <c r="M421" i="100"/>
  <c r="K421" i="100"/>
  <c r="AR464" i="100"/>
  <c r="AN464" i="100"/>
  <c r="AM464" i="100"/>
  <c r="AK464" i="100"/>
  <c r="AI464" i="100"/>
  <c r="AG464" i="100"/>
  <c r="AE464" i="100"/>
  <c r="AC464" i="100"/>
  <c r="AA464" i="100"/>
  <c r="Y464" i="100"/>
  <c r="W464" i="100"/>
  <c r="U464" i="100"/>
  <c r="S464" i="100"/>
  <c r="Q464" i="100"/>
  <c r="O464" i="100"/>
  <c r="M464" i="100"/>
  <c r="K464" i="100"/>
  <c r="AR418" i="100"/>
  <c r="AN418" i="100"/>
  <c r="AX418" i="100" s="1"/>
  <c r="AM418" i="100"/>
  <c r="AK418" i="100"/>
  <c r="AI418" i="100"/>
  <c r="AG418" i="100"/>
  <c r="AE418" i="100"/>
  <c r="AC418" i="100"/>
  <c r="AA418" i="100"/>
  <c r="Y418" i="100"/>
  <c r="W418" i="100"/>
  <c r="U418" i="100"/>
  <c r="S418" i="100"/>
  <c r="Q418" i="100"/>
  <c r="O418" i="100"/>
  <c r="M418" i="100"/>
  <c r="K418" i="100"/>
  <c r="AR415" i="100"/>
  <c r="AN415" i="100"/>
  <c r="AM415" i="100"/>
  <c r="AK415" i="100"/>
  <c r="AI415" i="100"/>
  <c r="AG415" i="100"/>
  <c r="AE415" i="100"/>
  <c r="AC415" i="100"/>
  <c r="AA415" i="100"/>
  <c r="Y415" i="100"/>
  <c r="W415" i="100"/>
  <c r="U415" i="100"/>
  <c r="S415" i="100"/>
  <c r="Q415" i="100"/>
  <c r="O415" i="100"/>
  <c r="M415" i="100"/>
  <c r="K415" i="100"/>
  <c r="AR379" i="100"/>
  <c r="AN379" i="100"/>
  <c r="AX379" i="100" s="1"/>
  <c r="AM379" i="100"/>
  <c r="AK379" i="100"/>
  <c r="AI379" i="100"/>
  <c r="AG379" i="100"/>
  <c r="AE379" i="100"/>
  <c r="AC379" i="100"/>
  <c r="AA379" i="100"/>
  <c r="Y379" i="100"/>
  <c r="W379" i="100"/>
  <c r="U379" i="100"/>
  <c r="S379" i="100"/>
  <c r="Q379" i="100"/>
  <c r="O379" i="100"/>
  <c r="M379" i="100"/>
  <c r="K379" i="100"/>
  <c r="AR376" i="100"/>
  <c r="AN376" i="100"/>
  <c r="AM376" i="100"/>
  <c r="AK376" i="100"/>
  <c r="AI376" i="100"/>
  <c r="AG376" i="100"/>
  <c r="AE376" i="100"/>
  <c r="AC376" i="100"/>
  <c r="AA376" i="100"/>
  <c r="Y376" i="100"/>
  <c r="W376" i="100"/>
  <c r="U376" i="100"/>
  <c r="S376" i="100"/>
  <c r="Q376" i="100"/>
  <c r="O376" i="100"/>
  <c r="M376" i="100"/>
  <c r="K376" i="100"/>
  <c r="AR373" i="100"/>
  <c r="AN373" i="100"/>
  <c r="AM373" i="100"/>
  <c r="AK373" i="100"/>
  <c r="AI373" i="100"/>
  <c r="AG373" i="100"/>
  <c r="AE373" i="100"/>
  <c r="AC373" i="100"/>
  <c r="AA373" i="100"/>
  <c r="Y373" i="100"/>
  <c r="W373" i="100"/>
  <c r="U373" i="100"/>
  <c r="S373" i="100"/>
  <c r="Q373" i="100"/>
  <c r="O373" i="100"/>
  <c r="M373" i="100"/>
  <c r="K373" i="100"/>
  <c r="AR412" i="100"/>
  <c r="AN412" i="100"/>
  <c r="AX412" i="100" s="1"/>
  <c r="AM412" i="100"/>
  <c r="AK412" i="100"/>
  <c r="AI412" i="100"/>
  <c r="AG412" i="100"/>
  <c r="AE412" i="100"/>
  <c r="AC412" i="100"/>
  <c r="AA412" i="100"/>
  <c r="Y412" i="100"/>
  <c r="W412" i="100"/>
  <c r="U412" i="100"/>
  <c r="S412" i="100"/>
  <c r="Q412" i="100"/>
  <c r="O412" i="100"/>
  <c r="M412" i="100"/>
  <c r="K412" i="100"/>
  <c r="AR370" i="100"/>
  <c r="AN370" i="100"/>
  <c r="AM370" i="100"/>
  <c r="AK370" i="100"/>
  <c r="AI370" i="100"/>
  <c r="AG370" i="100"/>
  <c r="AE370" i="100"/>
  <c r="AC370" i="100"/>
  <c r="AA370" i="100"/>
  <c r="Y370" i="100"/>
  <c r="W370" i="100"/>
  <c r="U370" i="100"/>
  <c r="S370" i="100"/>
  <c r="Q370" i="100"/>
  <c r="O370" i="100"/>
  <c r="M370" i="100"/>
  <c r="K370" i="100"/>
  <c r="AR229" i="100"/>
  <c r="AN229" i="100"/>
  <c r="AX229" i="100" s="1"/>
  <c r="AM229" i="100"/>
  <c r="AK229" i="100"/>
  <c r="AI229" i="100"/>
  <c r="AG229" i="100"/>
  <c r="AE229" i="100"/>
  <c r="AC229" i="100"/>
  <c r="AA229" i="100"/>
  <c r="Y229" i="100"/>
  <c r="W229" i="100"/>
  <c r="U229" i="100"/>
  <c r="S229" i="100"/>
  <c r="Q229" i="100"/>
  <c r="O229" i="100"/>
  <c r="M229" i="100"/>
  <c r="K229" i="100"/>
  <c r="AR409" i="100"/>
  <c r="AN409" i="100"/>
  <c r="AM409" i="100"/>
  <c r="AK409" i="100"/>
  <c r="AI409" i="100"/>
  <c r="AG409" i="100"/>
  <c r="AE409" i="100"/>
  <c r="AC409" i="100"/>
  <c r="AA409" i="100"/>
  <c r="Y409" i="100"/>
  <c r="W409" i="100"/>
  <c r="U409" i="100"/>
  <c r="S409" i="100"/>
  <c r="Q409" i="100"/>
  <c r="O409" i="100"/>
  <c r="M409" i="100"/>
  <c r="K409" i="100"/>
  <c r="AR367" i="100"/>
  <c r="AN367" i="100"/>
  <c r="AX367" i="100" s="1"/>
  <c r="AM367" i="100"/>
  <c r="AK367" i="100"/>
  <c r="AI367" i="100"/>
  <c r="AG367" i="100"/>
  <c r="AE367" i="100"/>
  <c r="AC367" i="100"/>
  <c r="AA367" i="100"/>
  <c r="Y367" i="100"/>
  <c r="W367" i="100"/>
  <c r="U367" i="100"/>
  <c r="S367" i="100"/>
  <c r="Q367" i="100"/>
  <c r="O367" i="100"/>
  <c r="M367" i="100"/>
  <c r="K367" i="100"/>
  <c r="AR406" i="100"/>
  <c r="AN406" i="100"/>
  <c r="AM406" i="100"/>
  <c r="AK406" i="100"/>
  <c r="AI406" i="100"/>
  <c r="AG406" i="100"/>
  <c r="AE406" i="100"/>
  <c r="AC406" i="100"/>
  <c r="AA406" i="100"/>
  <c r="Y406" i="100"/>
  <c r="W406" i="100"/>
  <c r="U406" i="100"/>
  <c r="S406" i="100"/>
  <c r="Q406" i="100"/>
  <c r="O406" i="100"/>
  <c r="M406" i="100"/>
  <c r="K406" i="100"/>
  <c r="AR364" i="100"/>
  <c r="AN364" i="100"/>
  <c r="AX364" i="100" s="1"/>
  <c r="AM364" i="100"/>
  <c r="AK364" i="100"/>
  <c r="AI364" i="100"/>
  <c r="AG364" i="100"/>
  <c r="AE364" i="100"/>
  <c r="AC364" i="100"/>
  <c r="AA364" i="100"/>
  <c r="Y364" i="100"/>
  <c r="W364" i="100"/>
  <c r="U364" i="100"/>
  <c r="S364" i="100"/>
  <c r="Q364" i="100"/>
  <c r="O364" i="100"/>
  <c r="M364" i="100"/>
  <c r="K364" i="100"/>
  <c r="AR226" i="100"/>
  <c r="AN226" i="100"/>
  <c r="AM226" i="100"/>
  <c r="AK226" i="100"/>
  <c r="AI226" i="100"/>
  <c r="AG226" i="100"/>
  <c r="AE226" i="100"/>
  <c r="AC226" i="100"/>
  <c r="AA226" i="100"/>
  <c r="Y226" i="100"/>
  <c r="W226" i="100"/>
  <c r="U226" i="100"/>
  <c r="S226" i="100"/>
  <c r="Q226" i="100"/>
  <c r="O226" i="100"/>
  <c r="M226" i="100"/>
  <c r="K226" i="100"/>
  <c r="AR361" i="100"/>
  <c r="AN361" i="100"/>
  <c r="AX361" i="100" s="1"/>
  <c r="AM361" i="100"/>
  <c r="AK361" i="100"/>
  <c r="AI361" i="100"/>
  <c r="AG361" i="100"/>
  <c r="AE361" i="100"/>
  <c r="AC361" i="100"/>
  <c r="AA361" i="100"/>
  <c r="Y361" i="100"/>
  <c r="W361" i="100"/>
  <c r="U361" i="100"/>
  <c r="S361" i="100"/>
  <c r="Q361" i="100"/>
  <c r="O361" i="100"/>
  <c r="M361" i="100"/>
  <c r="K361" i="100"/>
  <c r="AR403" i="100"/>
  <c r="AN403" i="100"/>
  <c r="AM403" i="100"/>
  <c r="AK403" i="100"/>
  <c r="AI403" i="100"/>
  <c r="AG403" i="100"/>
  <c r="AE403" i="100"/>
  <c r="AC403" i="100"/>
  <c r="AA403" i="100"/>
  <c r="Y403" i="100"/>
  <c r="W403" i="100"/>
  <c r="U403" i="100"/>
  <c r="S403" i="100"/>
  <c r="Q403" i="100"/>
  <c r="O403" i="100"/>
  <c r="M403" i="100"/>
  <c r="K403" i="100"/>
  <c r="AR400" i="100"/>
  <c r="AN400" i="100"/>
  <c r="AX400" i="100" s="1"/>
  <c r="AM400" i="100"/>
  <c r="AK400" i="100"/>
  <c r="AI400" i="100"/>
  <c r="AG400" i="100"/>
  <c r="AE400" i="100"/>
  <c r="AC400" i="100"/>
  <c r="AA400" i="100"/>
  <c r="Y400" i="100"/>
  <c r="W400" i="100"/>
  <c r="U400" i="100"/>
  <c r="S400" i="100"/>
  <c r="Q400" i="100"/>
  <c r="O400" i="100"/>
  <c r="M400" i="100"/>
  <c r="K400" i="100"/>
  <c r="AR446" i="100"/>
  <c r="AN446" i="100"/>
  <c r="AM446" i="100"/>
  <c r="AK446" i="100"/>
  <c r="AI446" i="100"/>
  <c r="AG446" i="100"/>
  <c r="AE446" i="100"/>
  <c r="AC446" i="100"/>
  <c r="AA446" i="100"/>
  <c r="Y446" i="100"/>
  <c r="W446" i="100"/>
  <c r="U446" i="100"/>
  <c r="S446" i="100"/>
  <c r="Q446" i="100"/>
  <c r="O446" i="100"/>
  <c r="M446" i="100"/>
  <c r="K446" i="100"/>
  <c r="AR358" i="100"/>
  <c r="AN358" i="100"/>
  <c r="AX358" i="100" s="1"/>
  <c r="AM358" i="100"/>
  <c r="AK358" i="100"/>
  <c r="AI358" i="100"/>
  <c r="AG358" i="100"/>
  <c r="AE358" i="100"/>
  <c r="AC358" i="100"/>
  <c r="AA358" i="100"/>
  <c r="Y358" i="100"/>
  <c r="W358" i="100"/>
  <c r="U358" i="100"/>
  <c r="S358" i="100"/>
  <c r="Q358" i="100"/>
  <c r="O358" i="100"/>
  <c r="M358" i="100"/>
  <c r="K358" i="100"/>
  <c r="AR397" i="100"/>
  <c r="AN397" i="100"/>
  <c r="AM397" i="100"/>
  <c r="AK397" i="100"/>
  <c r="AI397" i="100"/>
  <c r="AG397" i="100"/>
  <c r="AE397" i="100"/>
  <c r="AC397" i="100"/>
  <c r="AA397" i="100"/>
  <c r="Y397" i="100"/>
  <c r="W397" i="100"/>
  <c r="U397" i="100"/>
  <c r="S397" i="100"/>
  <c r="Q397" i="100"/>
  <c r="O397" i="100"/>
  <c r="M397" i="100"/>
  <c r="K397" i="100"/>
  <c r="AR394" i="100"/>
  <c r="AN394" i="100"/>
  <c r="AX394" i="100" s="1"/>
  <c r="AM394" i="100"/>
  <c r="AK394" i="100"/>
  <c r="AI394" i="100"/>
  <c r="AG394" i="100"/>
  <c r="AE394" i="100"/>
  <c r="AC394" i="100"/>
  <c r="AA394" i="100"/>
  <c r="Y394" i="100"/>
  <c r="W394" i="100"/>
  <c r="U394" i="100"/>
  <c r="S394" i="100"/>
  <c r="Q394" i="100"/>
  <c r="O394" i="100"/>
  <c r="M394" i="100"/>
  <c r="K394" i="100"/>
  <c r="AR223" i="100"/>
  <c r="AN223" i="100"/>
  <c r="AM223" i="100"/>
  <c r="AK223" i="100"/>
  <c r="AI223" i="100"/>
  <c r="AG223" i="100"/>
  <c r="AE223" i="100"/>
  <c r="AC223" i="100"/>
  <c r="AA223" i="100"/>
  <c r="Y223" i="100"/>
  <c r="W223" i="100"/>
  <c r="U223" i="100"/>
  <c r="S223" i="100"/>
  <c r="Q223" i="100"/>
  <c r="O223" i="100"/>
  <c r="M223" i="100"/>
  <c r="K223" i="100"/>
  <c r="AR391" i="100"/>
  <c r="AN391" i="100"/>
  <c r="AX391" i="100" s="1"/>
  <c r="AM391" i="100"/>
  <c r="AK391" i="100"/>
  <c r="AI391" i="100"/>
  <c r="AG391" i="100"/>
  <c r="AE391" i="100"/>
  <c r="AC391" i="100"/>
  <c r="AA391" i="100"/>
  <c r="Y391" i="100"/>
  <c r="W391" i="100"/>
  <c r="U391" i="100"/>
  <c r="S391" i="100"/>
  <c r="Q391" i="100"/>
  <c r="O391" i="100"/>
  <c r="M391" i="100"/>
  <c r="K391" i="100"/>
  <c r="AR355" i="100"/>
  <c r="AN355" i="100"/>
  <c r="AM355" i="100"/>
  <c r="AK355" i="100"/>
  <c r="AI355" i="100"/>
  <c r="AG355" i="100"/>
  <c r="AE355" i="100"/>
  <c r="AC355" i="100"/>
  <c r="AA355" i="100"/>
  <c r="Y355" i="100"/>
  <c r="W355" i="100"/>
  <c r="U355" i="100"/>
  <c r="S355" i="100"/>
  <c r="Q355" i="100"/>
  <c r="O355" i="100"/>
  <c r="M355" i="100"/>
  <c r="K355" i="100"/>
  <c r="AR352" i="100"/>
  <c r="AN352" i="100"/>
  <c r="AX352" i="100" s="1"/>
  <c r="AM352" i="100"/>
  <c r="AK352" i="100"/>
  <c r="AI352" i="100"/>
  <c r="AG352" i="100"/>
  <c r="AE352" i="100"/>
  <c r="AC352" i="100"/>
  <c r="AA352" i="100"/>
  <c r="Y352" i="100"/>
  <c r="W352" i="100"/>
  <c r="U352" i="100"/>
  <c r="S352" i="100"/>
  <c r="Q352" i="100"/>
  <c r="O352" i="100"/>
  <c r="M352" i="100"/>
  <c r="K352" i="100"/>
  <c r="AR349" i="100"/>
  <c r="AN349" i="100"/>
  <c r="AX349" i="100" s="1"/>
  <c r="AM349" i="100"/>
  <c r="AK349" i="100"/>
  <c r="AI349" i="100"/>
  <c r="AG349" i="100"/>
  <c r="AE349" i="100"/>
  <c r="AC349" i="100"/>
  <c r="AA349" i="100"/>
  <c r="Y349" i="100"/>
  <c r="W349" i="100"/>
  <c r="U349" i="100"/>
  <c r="S349" i="100"/>
  <c r="Q349" i="100"/>
  <c r="O349" i="100"/>
  <c r="M349" i="100"/>
  <c r="K349" i="100"/>
  <c r="AR346" i="100"/>
  <c r="AN346" i="100"/>
  <c r="AM346" i="100"/>
  <c r="AK346" i="100"/>
  <c r="AI346" i="100"/>
  <c r="AG346" i="100"/>
  <c r="AE346" i="100"/>
  <c r="AC346" i="100"/>
  <c r="AA346" i="100"/>
  <c r="Y346" i="100"/>
  <c r="W346" i="100"/>
  <c r="U346" i="100"/>
  <c r="S346" i="100"/>
  <c r="Q346" i="100"/>
  <c r="O346" i="100"/>
  <c r="M346" i="100"/>
  <c r="K346" i="100"/>
  <c r="AR343" i="100"/>
  <c r="AN343" i="100"/>
  <c r="AX343" i="100" s="1"/>
  <c r="AM343" i="100"/>
  <c r="AK343" i="100"/>
  <c r="AI343" i="100"/>
  <c r="AG343" i="100"/>
  <c r="AE343" i="100"/>
  <c r="AC343" i="100"/>
  <c r="AA343" i="100"/>
  <c r="Y343" i="100"/>
  <c r="W343" i="100"/>
  <c r="U343" i="100"/>
  <c r="S343" i="100"/>
  <c r="Q343" i="100"/>
  <c r="O343" i="100"/>
  <c r="M343" i="100"/>
  <c r="K343" i="100"/>
  <c r="AR340" i="100"/>
  <c r="AN340" i="100"/>
  <c r="AM340" i="100"/>
  <c r="AK340" i="100"/>
  <c r="AI340" i="100"/>
  <c r="AG340" i="100"/>
  <c r="AE340" i="100"/>
  <c r="AC340" i="100"/>
  <c r="AA340" i="100"/>
  <c r="Y340" i="100"/>
  <c r="W340" i="100"/>
  <c r="U340" i="100"/>
  <c r="S340" i="100"/>
  <c r="Q340" i="100"/>
  <c r="O340" i="100"/>
  <c r="M340" i="100"/>
  <c r="K340" i="100"/>
  <c r="AR337" i="100"/>
  <c r="AN337" i="100"/>
  <c r="AX337" i="100" s="1"/>
  <c r="AM337" i="100"/>
  <c r="AK337" i="100"/>
  <c r="AI337" i="100"/>
  <c r="AG337" i="100"/>
  <c r="AE337" i="100"/>
  <c r="AC337" i="100"/>
  <c r="AA337" i="100"/>
  <c r="Y337" i="100"/>
  <c r="W337" i="100"/>
  <c r="U337" i="100"/>
  <c r="S337" i="100"/>
  <c r="Q337" i="100"/>
  <c r="O337" i="100"/>
  <c r="M337" i="100"/>
  <c r="K337" i="100"/>
  <c r="AR220" i="100"/>
  <c r="AN220" i="100"/>
  <c r="AM220" i="100"/>
  <c r="AK220" i="100"/>
  <c r="AI220" i="100"/>
  <c r="AG220" i="100"/>
  <c r="AE220" i="100"/>
  <c r="AC220" i="100"/>
  <c r="AA220" i="100"/>
  <c r="Y220" i="100"/>
  <c r="W220" i="100"/>
  <c r="U220" i="100"/>
  <c r="S220" i="100"/>
  <c r="Q220" i="100"/>
  <c r="O220" i="100"/>
  <c r="M220" i="100"/>
  <c r="K220" i="100"/>
  <c r="AR334" i="100"/>
  <c r="AN334" i="100"/>
  <c r="AX334" i="100" s="1"/>
  <c r="AM334" i="100"/>
  <c r="AK334" i="100"/>
  <c r="AI334" i="100"/>
  <c r="AG334" i="100"/>
  <c r="AE334" i="100"/>
  <c r="AC334" i="100"/>
  <c r="AA334" i="100"/>
  <c r="Y334" i="100"/>
  <c r="W334" i="100"/>
  <c r="U334" i="100"/>
  <c r="S334" i="100"/>
  <c r="Q334" i="100"/>
  <c r="O334" i="100"/>
  <c r="M334" i="100"/>
  <c r="K334" i="100"/>
  <c r="AR60" i="100"/>
  <c r="AN60" i="100"/>
  <c r="AM60" i="100"/>
  <c r="AK60" i="100"/>
  <c r="AI60" i="100"/>
  <c r="AG60" i="100"/>
  <c r="AE60" i="100"/>
  <c r="AC60" i="100"/>
  <c r="AA60" i="100"/>
  <c r="Y60" i="100"/>
  <c r="W60" i="100"/>
  <c r="U60" i="100"/>
  <c r="S60" i="100"/>
  <c r="Q60" i="100"/>
  <c r="O60" i="100"/>
  <c r="M60" i="100"/>
  <c r="K60" i="100"/>
  <c r="AR24" i="100"/>
  <c r="AN24" i="100"/>
  <c r="AX24" i="100" s="1"/>
  <c r="AM24" i="100"/>
  <c r="AK24" i="100"/>
  <c r="AI24" i="100"/>
  <c r="AG24" i="100"/>
  <c r="AE24" i="100"/>
  <c r="AC24" i="100"/>
  <c r="AA24" i="100"/>
  <c r="Y24" i="100"/>
  <c r="W24" i="100"/>
  <c r="U24" i="100"/>
  <c r="S24" i="100"/>
  <c r="Q24" i="100"/>
  <c r="O24" i="100"/>
  <c r="M24" i="100"/>
  <c r="K24" i="100"/>
  <c r="AR57" i="100"/>
  <c r="AN57" i="100"/>
  <c r="AM57" i="100"/>
  <c r="AK57" i="100"/>
  <c r="AI57" i="100"/>
  <c r="AG57" i="100"/>
  <c r="AE57" i="100"/>
  <c r="AC57" i="100"/>
  <c r="AA57" i="100"/>
  <c r="Y57" i="100"/>
  <c r="W57" i="100"/>
  <c r="U57" i="100"/>
  <c r="S57" i="100"/>
  <c r="Q57" i="100"/>
  <c r="O57" i="100"/>
  <c r="M57" i="100"/>
  <c r="K57" i="100"/>
  <c r="AR331" i="100"/>
  <c r="AN331" i="100"/>
  <c r="AX331" i="100" s="1"/>
  <c r="AM331" i="100"/>
  <c r="AK331" i="100"/>
  <c r="AI331" i="100"/>
  <c r="AG331" i="100"/>
  <c r="AE331" i="100"/>
  <c r="AC331" i="100"/>
  <c r="AA331" i="100"/>
  <c r="Y331" i="100"/>
  <c r="W331" i="100"/>
  <c r="U331" i="100"/>
  <c r="S331" i="100"/>
  <c r="Q331" i="100"/>
  <c r="O331" i="100"/>
  <c r="M331" i="100"/>
  <c r="K331" i="100"/>
  <c r="AR217" i="100"/>
  <c r="AN217" i="100"/>
  <c r="AM217" i="100"/>
  <c r="AK217" i="100"/>
  <c r="AI217" i="100"/>
  <c r="AG217" i="100"/>
  <c r="AE217" i="100"/>
  <c r="AC217" i="100"/>
  <c r="AA217" i="100"/>
  <c r="Y217" i="100"/>
  <c r="W217" i="100"/>
  <c r="U217" i="100"/>
  <c r="S217" i="100"/>
  <c r="Q217" i="100"/>
  <c r="O217" i="100"/>
  <c r="M217" i="100"/>
  <c r="K217" i="100"/>
  <c r="AR214" i="100"/>
  <c r="AN214" i="100"/>
  <c r="AM214" i="100"/>
  <c r="AK214" i="100"/>
  <c r="AI214" i="100"/>
  <c r="AG214" i="100"/>
  <c r="AE214" i="100"/>
  <c r="AC214" i="100"/>
  <c r="AA214" i="100"/>
  <c r="Y214" i="100"/>
  <c r="W214" i="100"/>
  <c r="U214" i="100"/>
  <c r="S214" i="100"/>
  <c r="Q214" i="100"/>
  <c r="O214" i="100"/>
  <c r="M214" i="100"/>
  <c r="K214" i="100"/>
  <c r="AR328" i="100"/>
  <c r="AN328" i="100"/>
  <c r="AM328" i="100"/>
  <c r="AK328" i="100"/>
  <c r="AI328" i="100"/>
  <c r="AG328" i="100"/>
  <c r="AE328" i="100"/>
  <c r="AC328" i="100"/>
  <c r="AA328" i="100"/>
  <c r="Y328" i="100"/>
  <c r="W328" i="100"/>
  <c r="U328" i="100"/>
  <c r="S328" i="100"/>
  <c r="Q328" i="100"/>
  <c r="O328" i="100"/>
  <c r="M328" i="100"/>
  <c r="K328" i="100"/>
  <c r="AR211" i="100"/>
  <c r="AN211" i="100"/>
  <c r="AM211" i="100"/>
  <c r="AK211" i="100"/>
  <c r="AI211" i="100"/>
  <c r="AG211" i="100"/>
  <c r="AE211" i="100"/>
  <c r="AC211" i="100"/>
  <c r="AA211" i="100"/>
  <c r="Y211" i="100"/>
  <c r="W211" i="100"/>
  <c r="U211" i="100"/>
  <c r="S211" i="100"/>
  <c r="Q211" i="100"/>
  <c r="O211" i="100"/>
  <c r="M211" i="100"/>
  <c r="K211" i="100"/>
  <c r="AR208" i="100"/>
  <c r="AN208" i="100"/>
  <c r="AM208" i="100"/>
  <c r="AK208" i="100"/>
  <c r="AI208" i="100"/>
  <c r="AG208" i="100"/>
  <c r="AE208" i="100"/>
  <c r="AC208" i="100"/>
  <c r="AA208" i="100"/>
  <c r="Y208" i="100"/>
  <c r="W208" i="100"/>
  <c r="U208" i="100"/>
  <c r="S208" i="100"/>
  <c r="Q208" i="100"/>
  <c r="O208" i="100"/>
  <c r="M208" i="100"/>
  <c r="K208" i="100"/>
  <c r="AR325" i="100"/>
  <c r="AN325" i="100"/>
  <c r="AM325" i="100"/>
  <c r="AK325" i="100"/>
  <c r="AI325" i="100"/>
  <c r="AG325" i="100"/>
  <c r="AE325" i="100"/>
  <c r="AC325" i="100"/>
  <c r="AA325" i="100"/>
  <c r="Y325" i="100"/>
  <c r="W325" i="100"/>
  <c r="U325" i="100"/>
  <c r="S325" i="100"/>
  <c r="Q325" i="100"/>
  <c r="O325" i="100"/>
  <c r="M325" i="100"/>
  <c r="K325" i="100"/>
  <c r="AR322" i="100"/>
  <c r="AN322" i="100"/>
  <c r="AM322" i="100"/>
  <c r="AK322" i="100"/>
  <c r="AI322" i="100"/>
  <c r="AG322" i="100"/>
  <c r="AE322" i="100"/>
  <c r="AC322" i="100"/>
  <c r="AA322" i="100"/>
  <c r="Y322" i="100"/>
  <c r="W322" i="100"/>
  <c r="U322" i="100"/>
  <c r="S322" i="100"/>
  <c r="Q322" i="100"/>
  <c r="O322" i="100"/>
  <c r="M322" i="100"/>
  <c r="K322" i="100"/>
  <c r="AR319" i="100"/>
  <c r="AN319" i="100"/>
  <c r="AM319" i="100"/>
  <c r="AK319" i="100"/>
  <c r="AI319" i="100"/>
  <c r="AG319" i="100"/>
  <c r="AE319" i="100"/>
  <c r="AC319" i="100"/>
  <c r="AA319" i="100"/>
  <c r="Y319" i="100"/>
  <c r="W319" i="100"/>
  <c r="U319" i="100"/>
  <c r="S319" i="100"/>
  <c r="Q319" i="100"/>
  <c r="O319" i="100"/>
  <c r="M319" i="100"/>
  <c r="K319" i="100"/>
  <c r="AR316" i="100"/>
  <c r="AN316" i="100"/>
  <c r="AM316" i="100"/>
  <c r="AK316" i="100"/>
  <c r="AI316" i="100"/>
  <c r="AG316" i="100"/>
  <c r="AE316" i="100"/>
  <c r="AC316" i="100"/>
  <c r="AA316" i="100"/>
  <c r="Y316" i="100"/>
  <c r="W316" i="100"/>
  <c r="U316" i="100"/>
  <c r="S316" i="100"/>
  <c r="Q316" i="100"/>
  <c r="O316" i="100"/>
  <c r="M316" i="100"/>
  <c r="K316" i="100"/>
  <c r="AR313" i="100"/>
  <c r="AN313" i="100"/>
  <c r="AM313" i="100"/>
  <c r="AK313" i="100"/>
  <c r="AI313" i="100"/>
  <c r="AG313" i="100"/>
  <c r="AE313" i="100"/>
  <c r="AC313" i="100"/>
  <c r="AA313" i="100"/>
  <c r="Y313" i="100"/>
  <c r="W313" i="100"/>
  <c r="U313" i="100"/>
  <c r="S313" i="100"/>
  <c r="Q313" i="100"/>
  <c r="O313" i="100"/>
  <c r="M313" i="100"/>
  <c r="K313" i="100"/>
  <c r="AR310" i="100"/>
  <c r="AN310" i="100"/>
  <c r="AM310" i="100"/>
  <c r="AK310" i="100"/>
  <c r="AI310" i="100"/>
  <c r="AG310" i="100"/>
  <c r="AE310" i="100"/>
  <c r="AC310" i="100"/>
  <c r="AA310" i="100"/>
  <c r="Y310" i="100"/>
  <c r="W310" i="100"/>
  <c r="U310" i="100"/>
  <c r="S310" i="100"/>
  <c r="Q310" i="100"/>
  <c r="O310" i="100"/>
  <c r="M310" i="100"/>
  <c r="K310" i="100"/>
  <c r="AR205" i="100"/>
  <c r="AN205" i="100"/>
  <c r="AM205" i="100"/>
  <c r="AK205" i="100"/>
  <c r="AI205" i="100"/>
  <c r="AG205" i="100"/>
  <c r="AE205" i="100"/>
  <c r="AC205" i="100"/>
  <c r="AA205" i="100"/>
  <c r="Y205" i="100"/>
  <c r="W205" i="100"/>
  <c r="U205" i="100"/>
  <c r="S205" i="100"/>
  <c r="Q205" i="100"/>
  <c r="O205" i="100"/>
  <c r="M205" i="100"/>
  <c r="K205" i="100"/>
  <c r="AR307" i="100"/>
  <c r="AN307" i="100"/>
  <c r="AM307" i="100"/>
  <c r="AK307" i="100"/>
  <c r="AI307" i="100"/>
  <c r="AG307" i="100"/>
  <c r="AE307" i="100"/>
  <c r="AC307" i="100"/>
  <c r="AA307" i="100"/>
  <c r="Y307" i="100"/>
  <c r="W307" i="100"/>
  <c r="U307" i="100"/>
  <c r="S307" i="100"/>
  <c r="Q307" i="100"/>
  <c r="O307" i="100"/>
  <c r="M307" i="100"/>
  <c r="K307" i="100"/>
  <c r="AR202" i="100"/>
  <c r="AN202" i="100"/>
  <c r="AM202" i="100"/>
  <c r="AK202" i="100"/>
  <c r="AI202" i="100"/>
  <c r="AG202" i="100"/>
  <c r="AE202" i="100"/>
  <c r="AC202" i="100"/>
  <c r="AA202" i="100"/>
  <c r="Y202" i="100"/>
  <c r="W202" i="100"/>
  <c r="U202" i="100"/>
  <c r="S202" i="100"/>
  <c r="Q202" i="100"/>
  <c r="O202" i="100"/>
  <c r="M202" i="100"/>
  <c r="K202" i="100"/>
  <c r="AR304" i="100"/>
  <c r="AN304" i="100"/>
  <c r="AM304" i="100"/>
  <c r="AK304" i="100"/>
  <c r="AI304" i="100"/>
  <c r="AG304" i="100"/>
  <c r="AE304" i="100"/>
  <c r="AC304" i="100"/>
  <c r="AA304" i="100"/>
  <c r="Y304" i="100"/>
  <c r="W304" i="100"/>
  <c r="U304" i="100"/>
  <c r="S304" i="100"/>
  <c r="Q304" i="100"/>
  <c r="O304" i="100"/>
  <c r="M304" i="100"/>
  <c r="K304" i="100"/>
  <c r="AR388" i="100"/>
  <c r="AN388" i="100"/>
  <c r="AM388" i="100"/>
  <c r="AK388" i="100"/>
  <c r="AI388" i="100"/>
  <c r="AG388" i="100"/>
  <c r="AE388" i="100"/>
  <c r="AC388" i="100"/>
  <c r="AA388" i="100"/>
  <c r="Y388" i="100"/>
  <c r="W388" i="100"/>
  <c r="U388" i="100"/>
  <c r="S388" i="100"/>
  <c r="Q388" i="100"/>
  <c r="O388" i="100"/>
  <c r="M388" i="100"/>
  <c r="K388" i="100"/>
  <c r="AR51" i="100"/>
  <c r="AN51" i="100"/>
  <c r="AM51" i="100"/>
  <c r="AK51" i="100"/>
  <c r="AI51" i="100"/>
  <c r="AG51" i="100"/>
  <c r="AE51" i="100"/>
  <c r="AC51" i="100"/>
  <c r="AA51" i="100"/>
  <c r="Y51" i="100"/>
  <c r="W51" i="100"/>
  <c r="U51" i="100"/>
  <c r="S51" i="100"/>
  <c r="Q51" i="100"/>
  <c r="O51" i="100"/>
  <c r="M51" i="100"/>
  <c r="K51" i="100"/>
  <c r="AR199" i="100"/>
  <c r="AN199" i="100"/>
  <c r="AM199" i="100"/>
  <c r="AK199" i="100"/>
  <c r="AI199" i="100"/>
  <c r="AG199" i="100"/>
  <c r="AE199" i="100"/>
  <c r="AC199" i="100"/>
  <c r="AA199" i="100"/>
  <c r="Y199" i="100"/>
  <c r="W199" i="100"/>
  <c r="U199" i="100"/>
  <c r="S199" i="100"/>
  <c r="Q199" i="100"/>
  <c r="O199" i="100"/>
  <c r="M199" i="100"/>
  <c r="K199" i="100"/>
  <c r="AR196" i="100"/>
  <c r="AN196" i="100"/>
  <c r="AM196" i="100"/>
  <c r="AK196" i="100"/>
  <c r="AI196" i="100"/>
  <c r="AG196" i="100"/>
  <c r="AE196" i="100"/>
  <c r="AC196" i="100"/>
  <c r="AA196" i="100"/>
  <c r="Y196" i="100"/>
  <c r="W196" i="100"/>
  <c r="U196" i="100"/>
  <c r="S196" i="100"/>
  <c r="Q196" i="100"/>
  <c r="O196" i="100"/>
  <c r="M196" i="100"/>
  <c r="K196" i="100"/>
  <c r="AR193" i="100"/>
  <c r="AN193" i="100"/>
  <c r="AM193" i="100"/>
  <c r="AK193" i="100"/>
  <c r="AI193" i="100"/>
  <c r="AG193" i="100"/>
  <c r="AE193" i="100"/>
  <c r="AC193" i="100"/>
  <c r="AA193" i="100"/>
  <c r="Y193" i="100"/>
  <c r="W193" i="100"/>
  <c r="U193" i="100"/>
  <c r="S193" i="100"/>
  <c r="Q193" i="100"/>
  <c r="O193" i="100"/>
  <c r="M193" i="100"/>
  <c r="K193" i="100"/>
  <c r="AR301" i="100"/>
  <c r="AN301" i="100"/>
  <c r="AM301" i="100"/>
  <c r="AK301" i="100"/>
  <c r="AI301" i="100"/>
  <c r="AG301" i="100"/>
  <c r="AE301" i="100"/>
  <c r="AC301" i="100"/>
  <c r="AA301" i="100"/>
  <c r="Y301" i="100"/>
  <c r="W301" i="100"/>
  <c r="U301" i="100"/>
  <c r="S301" i="100"/>
  <c r="Q301" i="100"/>
  <c r="O301" i="100"/>
  <c r="M301" i="100"/>
  <c r="K301" i="100"/>
  <c r="AR190" i="100"/>
  <c r="AN190" i="100"/>
  <c r="AM190" i="100"/>
  <c r="AK190" i="100"/>
  <c r="AI190" i="100"/>
  <c r="AG190" i="100"/>
  <c r="AE190" i="100"/>
  <c r="AC190" i="100"/>
  <c r="AA190" i="100"/>
  <c r="Y190" i="100"/>
  <c r="W190" i="100"/>
  <c r="U190" i="100"/>
  <c r="S190" i="100"/>
  <c r="Q190" i="100"/>
  <c r="O190" i="100"/>
  <c r="M190" i="100"/>
  <c r="K190" i="100"/>
  <c r="AR298" i="100"/>
  <c r="AN298" i="100"/>
  <c r="AM298" i="100"/>
  <c r="AK298" i="100"/>
  <c r="AI298" i="100"/>
  <c r="AG298" i="100"/>
  <c r="AE298" i="100"/>
  <c r="AC298" i="100"/>
  <c r="AA298" i="100"/>
  <c r="Y298" i="100"/>
  <c r="W298" i="100"/>
  <c r="U298" i="100"/>
  <c r="S298" i="100"/>
  <c r="Q298" i="100"/>
  <c r="O298" i="100"/>
  <c r="M298" i="100"/>
  <c r="K298" i="100"/>
  <c r="AR295" i="100"/>
  <c r="AN295" i="100"/>
  <c r="AM295" i="100"/>
  <c r="AK295" i="100"/>
  <c r="AI295" i="100"/>
  <c r="AG295" i="100"/>
  <c r="AE295" i="100"/>
  <c r="AC295" i="100"/>
  <c r="AA295" i="100"/>
  <c r="Y295" i="100"/>
  <c r="W295" i="100"/>
  <c r="U295" i="100"/>
  <c r="S295" i="100"/>
  <c r="Q295" i="100"/>
  <c r="O295" i="100"/>
  <c r="M295" i="100"/>
  <c r="K295" i="100"/>
  <c r="AR187" i="100"/>
  <c r="AN187" i="100"/>
  <c r="AM187" i="100"/>
  <c r="AK187" i="100"/>
  <c r="AI187" i="100"/>
  <c r="AG187" i="100"/>
  <c r="AE187" i="100"/>
  <c r="AC187" i="100"/>
  <c r="AA187" i="100"/>
  <c r="Y187" i="100"/>
  <c r="W187" i="100"/>
  <c r="U187" i="100"/>
  <c r="S187" i="100"/>
  <c r="Q187" i="100"/>
  <c r="O187" i="100"/>
  <c r="M187" i="100"/>
  <c r="K187" i="100"/>
  <c r="AR292" i="100"/>
  <c r="AN292" i="100"/>
  <c r="AM292" i="100"/>
  <c r="AK292" i="100"/>
  <c r="AI292" i="100"/>
  <c r="AG292" i="100"/>
  <c r="AE292" i="100"/>
  <c r="AC292" i="100"/>
  <c r="AA292" i="100"/>
  <c r="Y292" i="100"/>
  <c r="W292" i="100"/>
  <c r="U292" i="100"/>
  <c r="S292" i="100"/>
  <c r="Q292" i="100"/>
  <c r="O292" i="100"/>
  <c r="M292" i="100"/>
  <c r="K292" i="100"/>
  <c r="AR289" i="100"/>
  <c r="AN289" i="100"/>
  <c r="AM289" i="100"/>
  <c r="AK289" i="100"/>
  <c r="AI289" i="100"/>
  <c r="AG289" i="100"/>
  <c r="AE289" i="100"/>
  <c r="AC289" i="100"/>
  <c r="AA289" i="100"/>
  <c r="Y289" i="100"/>
  <c r="W289" i="100"/>
  <c r="U289" i="100"/>
  <c r="S289" i="100"/>
  <c r="Q289" i="100"/>
  <c r="O289" i="100"/>
  <c r="M289" i="100"/>
  <c r="K289" i="100"/>
  <c r="AR184" i="100"/>
  <c r="AN184" i="100"/>
  <c r="AM184" i="100"/>
  <c r="AK184" i="100"/>
  <c r="AI184" i="100"/>
  <c r="AG184" i="100"/>
  <c r="AE184" i="100"/>
  <c r="AC184" i="100"/>
  <c r="AA184" i="100"/>
  <c r="Y184" i="100"/>
  <c r="W184" i="100"/>
  <c r="U184" i="100"/>
  <c r="S184" i="100"/>
  <c r="Q184" i="100"/>
  <c r="O184" i="100"/>
  <c r="M184" i="100"/>
  <c r="K184" i="100"/>
  <c r="AR286" i="100"/>
  <c r="AN286" i="100"/>
  <c r="AM286" i="100"/>
  <c r="AK286" i="100"/>
  <c r="AI286" i="100"/>
  <c r="AG286" i="100"/>
  <c r="AE286" i="100"/>
  <c r="AC286" i="100"/>
  <c r="AA286" i="100"/>
  <c r="Y286" i="100"/>
  <c r="W286" i="100"/>
  <c r="U286" i="100"/>
  <c r="S286" i="100"/>
  <c r="Q286" i="100"/>
  <c r="O286" i="100"/>
  <c r="M286" i="100"/>
  <c r="K286" i="100"/>
  <c r="AR283" i="100"/>
  <c r="AN283" i="100"/>
  <c r="AM283" i="100"/>
  <c r="AK283" i="100"/>
  <c r="AI283" i="100"/>
  <c r="AG283" i="100"/>
  <c r="AE283" i="100"/>
  <c r="AC283" i="100"/>
  <c r="AA283" i="100"/>
  <c r="Y283" i="100"/>
  <c r="W283" i="100"/>
  <c r="U283" i="100"/>
  <c r="S283" i="100"/>
  <c r="Q283" i="100"/>
  <c r="O283" i="100"/>
  <c r="M283" i="100"/>
  <c r="K283" i="100"/>
  <c r="AR280" i="100"/>
  <c r="AN280" i="100"/>
  <c r="AM280" i="100"/>
  <c r="AK280" i="100"/>
  <c r="AI280" i="100"/>
  <c r="AG280" i="100"/>
  <c r="AE280" i="100"/>
  <c r="AC280" i="100"/>
  <c r="AA280" i="100"/>
  <c r="Y280" i="100"/>
  <c r="W280" i="100"/>
  <c r="U280" i="100"/>
  <c r="S280" i="100"/>
  <c r="Q280" i="100"/>
  <c r="O280" i="100"/>
  <c r="M280" i="100"/>
  <c r="K280" i="100"/>
  <c r="AR277" i="100"/>
  <c r="AN277" i="100"/>
  <c r="AM277" i="100"/>
  <c r="AK277" i="100"/>
  <c r="AI277" i="100"/>
  <c r="AG277" i="100"/>
  <c r="AE277" i="100"/>
  <c r="AC277" i="100"/>
  <c r="AA277" i="100"/>
  <c r="Y277" i="100"/>
  <c r="W277" i="100"/>
  <c r="U277" i="100"/>
  <c r="S277" i="100"/>
  <c r="Q277" i="100"/>
  <c r="O277" i="100"/>
  <c r="M277" i="100"/>
  <c r="K277" i="100"/>
  <c r="AR274" i="100"/>
  <c r="AN274" i="100"/>
  <c r="AM274" i="100"/>
  <c r="AK274" i="100"/>
  <c r="AI274" i="100"/>
  <c r="AG274" i="100"/>
  <c r="AE274" i="100"/>
  <c r="AC274" i="100"/>
  <c r="AA274" i="100"/>
  <c r="Y274" i="100"/>
  <c r="W274" i="100"/>
  <c r="U274" i="100"/>
  <c r="S274" i="100"/>
  <c r="Q274" i="100"/>
  <c r="O274" i="100"/>
  <c r="M274" i="100"/>
  <c r="K274" i="100"/>
  <c r="AR475" i="100"/>
  <c r="AN475" i="100"/>
  <c r="AX475" i="100" s="1"/>
  <c r="BA475" i="100" s="1"/>
  <c r="AM475" i="100"/>
  <c r="AK475" i="100"/>
  <c r="AI475" i="100"/>
  <c r="AG475" i="100"/>
  <c r="AE475" i="100"/>
  <c r="AC475" i="100"/>
  <c r="AA475" i="100"/>
  <c r="Y475" i="100"/>
  <c r="W475" i="100"/>
  <c r="U475" i="100"/>
  <c r="S475" i="100"/>
  <c r="Q475" i="100"/>
  <c r="O475" i="100"/>
  <c r="M475" i="100"/>
  <c r="K475" i="100"/>
  <c r="AR181" i="100"/>
  <c r="AN181" i="100"/>
  <c r="AX181" i="100" s="1"/>
  <c r="BA181" i="100" s="1"/>
  <c r="AM181" i="100"/>
  <c r="AK181" i="100"/>
  <c r="AI181" i="100"/>
  <c r="AG181" i="100"/>
  <c r="AE181" i="100"/>
  <c r="AC181" i="100"/>
  <c r="AA181" i="100"/>
  <c r="Y181" i="100"/>
  <c r="W181" i="100"/>
  <c r="U181" i="100"/>
  <c r="S181" i="100"/>
  <c r="Q181" i="100"/>
  <c r="O181" i="100"/>
  <c r="M181" i="100"/>
  <c r="K181" i="100"/>
  <c r="AR473" i="100"/>
  <c r="AN473" i="100"/>
  <c r="AM473" i="100"/>
  <c r="AK473" i="100"/>
  <c r="AI473" i="100"/>
  <c r="AG473" i="100"/>
  <c r="AE473" i="100"/>
  <c r="AC473" i="100"/>
  <c r="AA473" i="100"/>
  <c r="Y473" i="100"/>
  <c r="W473" i="100"/>
  <c r="U473" i="100"/>
  <c r="S473" i="100"/>
  <c r="Q473" i="100"/>
  <c r="O473" i="100"/>
  <c r="M473" i="100"/>
  <c r="K473" i="100"/>
  <c r="AR271" i="100"/>
  <c r="AN271" i="100"/>
  <c r="AM271" i="100"/>
  <c r="AK271" i="100"/>
  <c r="AI271" i="100"/>
  <c r="AG271" i="100"/>
  <c r="AE271" i="100"/>
  <c r="AC271" i="100"/>
  <c r="AA271" i="100"/>
  <c r="Y271" i="100"/>
  <c r="W271" i="100"/>
  <c r="U271" i="100"/>
  <c r="S271" i="100"/>
  <c r="Q271" i="100"/>
  <c r="O271" i="100"/>
  <c r="M271" i="100"/>
  <c r="K271" i="100"/>
  <c r="AR268" i="100"/>
  <c r="AN268" i="100"/>
  <c r="AM268" i="100"/>
  <c r="AK268" i="100"/>
  <c r="AI268" i="100"/>
  <c r="AG268" i="100"/>
  <c r="AE268" i="100"/>
  <c r="AC268" i="100"/>
  <c r="AA268" i="100"/>
  <c r="Y268" i="100"/>
  <c r="W268" i="100"/>
  <c r="U268" i="100"/>
  <c r="S268" i="100"/>
  <c r="Q268" i="100"/>
  <c r="O268" i="100"/>
  <c r="M268" i="100"/>
  <c r="K268" i="100"/>
  <c r="AR443" i="100"/>
  <c r="AN443" i="100"/>
  <c r="AM443" i="100"/>
  <c r="AK443" i="100"/>
  <c r="AI443" i="100"/>
  <c r="AG443" i="100"/>
  <c r="AE443" i="100"/>
  <c r="AC443" i="100"/>
  <c r="AA443" i="100"/>
  <c r="Y443" i="100"/>
  <c r="W443" i="100"/>
  <c r="U443" i="100"/>
  <c r="S443" i="100"/>
  <c r="Q443" i="100"/>
  <c r="O443" i="100"/>
  <c r="M443" i="100"/>
  <c r="K443" i="100"/>
  <c r="AR178" i="100"/>
  <c r="AN178" i="100"/>
  <c r="AM178" i="100"/>
  <c r="AK178" i="100"/>
  <c r="AI178" i="100"/>
  <c r="AG178" i="100"/>
  <c r="AE178" i="100"/>
  <c r="AC178" i="100"/>
  <c r="AA178" i="100"/>
  <c r="Y178" i="100"/>
  <c r="W178" i="100"/>
  <c r="U178" i="100"/>
  <c r="S178" i="100"/>
  <c r="Q178" i="100"/>
  <c r="O178" i="100"/>
  <c r="M178" i="100"/>
  <c r="K178" i="100"/>
  <c r="AR105" i="100"/>
  <c r="AN105" i="100"/>
  <c r="AM105" i="100"/>
  <c r="AK105" i="100"/>
  <c r="AI105" i="100"/>
  <c r="AG105" i="100"/>
  <c r="AE105" i="100"/>
  <c r="AC105" i="100"/>
  <c r="AA105" i="100"/>
  <c r="Y105" i="100"/>
  <c r="W105" i="100"/>
  <c r="U105" i="100"/>
  <c r="S105" i="100"/>
  <c r="Q105" i="100"/>
  <c r="O105" i="100"/>
  <c r="M105" i="100"/>
  <c r="K105" i="100"/>
  <c r="AR99" i="100"/>
  <c r="AN99" i="100"/>
  <c r="AM99" i="100"/>
  <c r="AK99" i="100"/>
  <c r="AI99" i="100"/>
  <c r="AG99" i="100"/>
  <c r="AE99" i="100"/>
  <c r="AC99" i="100"/>
  <c r="AA99" i="100"/>
  <c r="Y99" i="100"/>
  <c r="W99" i="100"/>
  <c r="U99" i="100"/>
  <c r="S99" i="100"/>
  <c r="Q99" i="100"/>
  <c r="O99" i="100"/>
  <c r="M99" i="100"/>
  <c r="K99" i="100"/>
  <c r="AR265" i="100"/>
  <c r="AN265" i="100"/>
  <c r="AM265" i="100"/>
  <c r="AK265" i="100"/>
  <c r="AI265" i="100"/>
  <c r="AG265" i="100"/>
  <c r="AE265" i="100"/>
  <c r="AC265" i="100"/>
  <c r="AA265" i="100"/>
  <c r="Y265" i="100"/>
  <c r="W265" i="100"/>
  <c r="U265" i="100"/>
  <c r="S265" i="100"/>
  <c r="Q265" i="100"/>
  <c r="O265" i="100"/>
  <c r="M265" i="100"/>
  <c r="K265" i="100"/>
  <c r="AR262" i="100"/>
  <c r="AN262" i="100"/>
  <c r="AM262" i="100"/>
  <c r="AK262" i="100"/>
  <c r="AI262" i="100"/>
  <c r="AG262" i="100"/>
  <c r="AE262" i="100"/>
  <c r="AC262" i="100"/>
  <c r="AA262" i="100"/>
  <c r="Y262" i="100"/>
  <c r="W262" i="100"/>
  <c r="U262" i="100"/>
  <c r="S262" i="100"/>
  <c r="Q262" i="100"/>
  <c r="O262" i="100"/>
  <c r="M262" i="100"/>
  <c r="K262" i="100"/>
  <c r="AR259" i="100"/>
  <c r="AN259" i="100"/>
  <c r="AM259" i="100"/>
  <c r="AK259" i="100"/>
  <c r="AI259" i="100"/>
  <c r="AG259" i="100"/>
  <c r="AE259" i="100"/>
  <c r="AC259" i="100"/>
  <c r="AA259" i="100"/>
  <c r="Y259" i="100"/>
  <c r="W259" i="100"/>
  <c r="U259" i="100"/>
  <c r="S259" i="100"/>
  <c r="Q259" i="100"/>
  <c r="O259" i="100"/>
  <c r="M259" i="100"/>
  <c r="K259" i="100"/>
  <c r="AR256" i="100"/>
  <c r="AN256" i="100"/>
  <c r="AM256" i="100"/>
  <c r="AK256" i="100"/>
  <c r="AI256" i="100"/>
  <c r="AG256" i="100"/>
  <c r="AE256" i="100"/>
  <c r="AC256" i="100"/>
  <c r="AA256" i="100"/>
  <c r="Y256" i="100"/>
  <c r="W256" i="100"/>
  <c r="U256" i="100"/>
  <c r="S256" i="100"/>
  <c r="Q256" i="100"/>
  <c r="O256" i="100"/>
  <c r="M256" i="100"/>
  <c r="K256" i="100"/>
  <c r="AR175" i="100"/>
  <c r="AN175" i="100"/>
  <c r="AM175" i="100"/>
  <c r="AK175" i="100"/>
  <c r="AI175" i="100"/>
  <c r="AG175" i="100"/>
  <c r="AE175" i="100"/>
  <c r="AC175" i="100"/>
  <c r="AA175" i="100"/>
  <c r="Y175" i="100"/>
  <c r="W175" i="100"/>
  <c r="U175" i="100"/>
  <c r="S175" i="100"/>
  <c r="Q175" i="100"/>
  <c r="O175" i="100"/>
  <c r="M175" i="100"/>
  <c r="K175" i="100"/>
  <c r="AR253" i="100"/>
  <c r="AN253" i="100"/>
  <c r="AM253" i="100"/>
  <c r="AK253" i="100"/>
  <c r="AI253" i="100"/>
  <c r="AG253" i="100"/>
  <c r="AE253" i="100"/>
  <c r="AC253" i="100"/>
  <c r="AA253" i="100"/>
  <c r="Y253" i="100"/>
  <c r="W253" i="100"/>
  <c r="U253" i="100"/>
  <c r="S253" i="100"/>
  <c r="Q253" i="100"/>
  <c r="O253" i="100"/>
  <c r="M253" i="100"/>
  <c r="K253" i="100"/>
  <c r="AR42" i="100"/>
  <c r="AN42" i="100"/>
  <c r="AM42" i="100"/>
  <c r="AK42" i="100"/>
  <c r="AI42" i="100"/>
  <c r="AG42" i="100"/>
  <c r="AE42" i="100"/>
  <c r="AC42" i="100"/>
  <c r="AA42" i="100"/>
  <c r="Y42" i="100"/>
  <c r="W42" i="100"/>
  <c r="U42" i="100"/>
  <c r="S42" i="100"/>
  <c r="Q42" i="100"/>
  <c r="O42" i="100"/>
  <c r="M42" i="100"/>
  <c r="K42" i="100"/>
  <c r="AR75" i="100"/>
  <c r="AN75" i="100"/>
  <c r="AM75" i="100"/>
  <c r="AK75" i="100"/>
  <c r="AI75" i="100"/>
  <c r="AG75" i="100"/>
  <c r="AE75" i="100"/>
  <c r="AC75" i="100"/>
  <c r="AA75" i="100"/>
  <c r="Y75" i="100"/>
  <c r="W75" i="100"/>
  <c r="U75" i="100"/>
  <c r="S75" i="100"/>
  <c r="Q75" i="100"/>
  <c r="O75" i="100"/>
  <c r="M75" i="100"/>
  <c r="K75" i="100"/>
  <c r="AR172" i="100"/>
  <c r="AN172" i="100"/>
  <c r="AM172" i="100"/>
  <c r="AK172" i="100"/>
  <c r="AI172" i="100"/>
  <c r="AG172" i="100"/>
  <c r="AE172" i="100"/>
  <c r="AC172" i="100"/>
  <c r="AA172" i="100"/>
  <c r="Y172" i="100"/>
  <c r="W172" i="100"/>
  <c r="U172" i="100"/>
  <c r="S172" i="100"/>
  <c r="Q172" i="100"/>
  <c r="O172" i="100"/>
  <c r="M172" i="100"/>
  <c r="K172" i="100"/>
  <c r="AR169" i="100"/>
  <c r="AN169" i="100"/>
  <c r="AM169" i="100"/>
  <c r="AK169" i="100"/>
  <c r="AI169" i="100"/>
  <c r="AG169" i="100"/>
  <c r="AE169" i="100"/>
  <c r="AC169" i="100"/>
  <c r="AA169" i="100"/>
  <c r="Y169" i="100"/>
  <c r="W169" i="100"/>
  <c r="U169" i="100"/>
  <c r="S169" i="100"/>
  <c r="Q169" i="100"/>
  <c r="O169" i="100"/>
  <c r="M169" i="100"/>
  <c r="K169" i="100"/>
  <c r="AR166" i="100"/>
  <c r="AN166" i="100"/>
  <c r="AM166" i="100"/>
  <c r="AK166" i="100"/>
  <c r="AI166" i="100"/>
  <c r="AG166" i="100"/>
  <c r="AE166" i="100"/>
  <c r="AC166" i="100"/>
  <c r="AA166" i="100"/>
  <c r="Y166" i="100"/>
  <c r="W166" i="100"/>
  <c r="U166" i="100"/>
  <c r="S166" i="100"/>
  <c r="Q166" i="100"/>
  <c r="O166" i="100"/>
  <c r="M166" i="100"/>
  <c r="K166" i="100"/>
  <c r="AR163" i="100"/>
  <c r="AN163" i="100"/>
  <c r="AM163" i="100"/>
  <c r="AK163" i="100"/>
  <c r="AI163" i="100"/>
  <c r="AG163" i="100"/>
  <c r="AE163" i="100"/>
  <c r="AC163" i="100"/>
  <c r="AA163" i="100"/>
  <c r="Y163" i="100"/>
  <c r="W163" i="100"/>
  <c r="U163" i="100"/>
  <c r="S163" i="100"/>
  <c r="Q163" i="100"/>
  <c r="O163" i="100"/>
  <c r="M163" i="100"/>
  <c r="K163" i="100"/>
  <c r="AR250" i="100"/>
  <c r="AN250" i="100"/>
  <c r="AM250" i="100"/>
  <c r="AK250" i="100"/>
  <c r="AI250" i="100"/>
  <c r="AG250" i="100"/>
  <c r="AE250" i="100"/>
  <c r="AC250" i="100"/>
  <c r="AA250" i="100"/>
  <c r="Y250" i="100"/>
  <c r="W250" i="100"/>
  <c r="U250" i="100"/>
  <c r="S250" i="100"/>
  <c r="Q250" i="100"/>
  <c r="O250" i="100"/>
  <c r="M250" i="100"/>
  <c r="K250" i="100"/>
  <c r="AR69" i="100"/>
  <c r="AN69" i="100"/>
  <c r="AM69" i="100"/>
  <c r="AK69" i="100"/>
  <c r="AI69" i="100"/>
  <c r="AG69" i="100"/>
  <c r="AE69" i="100"/>
  <c r="AC69" i="100"/>
  <c r="AA69" i="100"/>
  <c r="Y69" i="100"/>
  <c r="W69" i="100"/>
  <c r="U69" i="100"/>
  <c r="S69" i="100"/>
  <c r="Q69" i="100"/>
  <c r="O69" i="100"/>
  <c r="M69" i="100"/>
  <c r="K69" i="100"/>
  <c r="AR160" i="100"/>
  <c r="AN160" i="100"/>
  <c r="AM160" i="100"/>
  <c r="AK160" i="100"/>
  <c r="AI160" i="100"/>
  <c r="AG160" i="100"/>
  <c r="AE160" i="100"/>
  <c r="AC160" i="100"/>
  <c r="AA160" i="100"/>
  <c r="Y160" i="100"/>
  <c r="W160" i="100"/>
  <c r="U160" i="100"/>
  <c r="S160" i="100"/>
  <c r="Q160" i="100"/>
  <c r="O160" i="100"/>
  <c r="M160" i="100"/>
  <c r="K160" i="100"/>
  <c r="AR66" i="100"/>
  <c r="AN66" i="100"/>
  <c r="AM66" i="100"/>
  <c r="AK66" i="100"/>
  <c r="AI66" i="100"/>
  <c r="AG66" i="100"/>
  <c r="AE66" i="100"/>
  <c r="AC66" i="100"/>
  <c r="AA66" i="100"/>
  <c r="Y66" i="100"/>
  <c r="W66" i="100"/>
  <c r="U66" i="100"/>
  <c r="S66" i="100"/>
  <c r="Q66" i="100"/>
  <c r="O66" i="100"/>
  <c r="M66" i="100"/>
  <c r="K66" i="100"/>
  <c r="AR63" i="100"/>
  <c r="AN63" i="100"/>
  <c r="AM63" i="100"/>
  <c r="AK63" i="100"/>
  <c r="AI63" i="100"/>
  <c r="AG63" i="100"/>
  <c r="AE63" i="100"/>
  <c r="AC63" i="100"/>
  <c r="AA63" i="100"/>
  <c r="Y63" i="100"/>
  <c r="W63" i="100"/>
  <c r="U63" i="100"/>
  <c r="S63" i="100"/>
  <c r="Q63" i="100"/>
  <c r="O63" i="100"/>
  <c r="M63" i="100"/>
  <c r="K63" i="100"/>
  <c r="AR27" i="100"/>
  <c r="AN27" i="100"/>
  <c r="AM27" i="100"/>
  <c r="AK27" i="100"/>
  <c r="AI27" i="100"/>
  <c r="AG27" i="100"/>
  <c r="AE27" i="100"/>
  <c r="AC27" i="100"/>
  <c r="AA27" i="100"/>
  <c r="Y27" i="100"/>
  <c r="W27" i="100"/>
  <c r="U27" i="100"/>
  <c r="S27" i="100"/>
  <c r="Q27" i="100"/>
  <c r="O27" i="100"/>
  <c r="M27" i="100"/>
  <c r="K27" i="100"/>
  <c r="AR12" i="100"/>
  <c r="AN12" i="100"/>
  <c r="AM12" i="100"/>
  <c r="AK12" i="100"/>
  <c r="AI12" i="100"/>
  <c r="AG12" i="100"/>
  <c r="AE12" i="100"/>
  <c r="AC12" i="100"/>
  <c r="AA12" i="100"/>
  <c r="Y12" i="100"/>
  <c r="W12" i="100"/>
  <c r="U12" i="100"/>
  <c r="S12" i="100"/>
  <c r="Q12" i="100"/>
  <c r="O12" i="100"/>
  <c r="M12" i="100"/>
  <c r="K12" i="100"/>
  <c r="AN9" i="100"/>
  <c r="AM9" i="100"/>
  <c r="AK9" i="100"/>
  <c r="AI9" i="100"/>
  <c r="AG9" i="100"/>
  <c r="AE9" i="100"/>
  <c r="AC9" i="100"/>
  <c r="AA9" i="100"/>
  <c r="Y9" i="100"/>
  <c r="W9" i="100"/>
  <c r="U9" i="100"/>
  <c r="S9" i="100"/>
  <c r="Q9" i="100"/>
  <c r="O9" i="100"/>
  <c r="M9" i="100"/>
  <c r="K9" i="100"/>
  <c r="AR157" i="100"/>
  <c r="AN157" i="100"/>
  <c r="AM157" i="100"/>
  <c r="AK157" i="100"/>
  <c r="AI157" i="100"/>
  <c r="AG157" i="100"/>
  <c r="AE157" i="100"/>
  <c r="AC157" i="100"/>
  <c r="AA157" i="100"/>
  <c r="Y157" i="100"/>
  <c r="W157" i="100"/>
  <c r="U157" i="100"/>
  <c r="S157" i="100"/>
  <c r="Q157" i="100"/>
  <c r="O157" i="100"/>
  <c r="M157" i="100"/>
  <c r="K157" i="100"/>
  <c r="AR154" i="100"/>
  <c r="AN154" i="100"/>
  <c r="AM154" i="100"/>
  <c r="AK154" i="100"/>
  <c r="AI154" i="100"/>
  <c r="AG154" i="100"/>
  <c r="AE154" i="100"/>
  <c r="AC154" i="100"/>
  <c r="AA154" i="100"/>
  <c r="Y154" i="100"/>
  <c r="W154" i="100"/>
  <c r="U154" i="100"/>
  <c r="S154" i="100"/>
  <c r="Q154" i="100"/>
  <c r="O154" i="100"/>
  <c r="M154" i="100"/>
  <c r="K154" i="100"/>
  <c r="AR151" i="100"/>
  <c r="AN151" i="100"/>
  <c r="AM151" i="100"/>
  <c r="AK151" i="100"/>
  <c r="AI151" i="100"/>
  <c r="AG151" i="100"/>
  <c r="AE151" i="100"/>
  <c r="AC151" i="100"/>
  <c r="AA151" i="100"/>
  <c r="Y151" i="100"/>
  <c r="W151" i="100"/>
  <c r="U151" i="100"/>
  <c r="S151" i="100"/>
  <c r="Q151" i="100"/>
  <c r="O151" i="100"/>
  <c r="M151" i="100"/>
  <c r="K151" i="100"/>
  <c r="AR247" i="100"/>
  <c r="AN247" i="100"/>
  <c r="AM247" i="100"/>
  <c r="AK247" i="100"/>
  <c r="AI247" i="100"/>
  <c r="AG247" i="100"/>
  <c r="AE247" i="100"/>
  <c r="AC247" i="100"/>
  <c r="AA247" i="100"/>
  <c r="Y247" i="100"/>
  <c r="W247" i="100"/>
  <c r="U247" i="100"/>
  <c r="S247" i="100"/>
  <c r="Q247" i="100"/>
  <c r="O247" i="100"/>
  <c r="M247" i="100"/>
  <c r="K247" i="100"/>
  <c r="AR148" i="100"/>
  <c r="AN148" i="100"/>
  <c r="AM148" i="100"/>
  <c r="AK148" i="100"/>
  <c r="AI148" i="100"/>
  <c r="AG148" i="100"/>
  <c r="AE148" i="100"/>
  <c r="AC148" i="100"/>
  <c r="AA148" i="100"/>
  <c r="Y148" i="100"/>
  <c r="W148" i="100"/>
  <c r="U148" i="100"/>
  <c r="S148" i="100"/>
  <c r="Q148" i="100"/>
  <c r="O148" i="100"/>
  <c r="M148" i="100"/>
  <c r="K148" i="100"/>
  <c r="AR45" i="100"/>
  <c r="AN45" i="100"/>
  <c r="AM45" i="100"/>
  <c r="AK45" i="100"/>
  <c r="AI45" i="100"/>
  <c r="AG45" i="100"/>
  <c r="AE45" i="100"/>
  <c r="AC45" i="100"/>
  <c r="AA45" i="100"/>
  <c r="Y45" i="100"/>
  <c r="W45" i="100"/>
  <c r="U45" i="100"/>
  <c r="S45" i="100"/>
  <c r="Q45" i="100"/>
  <c r="O45" i="100"/>
  <c r="M45" i="100"/>
  <c r="K45" i="100"/>
  <c r="AR145" i="100"/>
  <c r="AN145" i="100"/>
  <c r="AM145" i="100"/>
  <c r="AK145" i="100"/>
  <c r="AI145" i="100"/>
  <c r="AG145" i="100"/>
  <c r="AE145" i="100"/>
  <c r="AC145" i="100"/>
  <c r="AA145" i="100"/>
  <c r="Y145" i="100"/>
  <c r="W145" i="100"/>
  <c r="U145" i="100"/>
  <c r="S145" i="100"/>
  <c r="Q145" i="100"/>
  <c r="O145" i="100"/>
  <c r="M145" i="100"/>
  <c r="K145" i="100"/>
  <c r="AR142" i="100"/>
  <c r="AN142" i="100"/>
  <c r="AM142" i="100"/>
  <c r="AK142" i="100"/>
  <c r="AI142" i="100"/>
  <c r="AG142" i="100"/>
  <c r="AE142" i="100"/>
  <c r="AC142" i="100"/>
  <c r="AA142" i="100"/>
  <c r="Y142" i="100"/>
  <c r="W142" i="100"/>
  <c r="U142" i="100"/>
  <c r="S142" i="100"/>
  <c r="Q142" i="100"/>
  <c r="O142" i="100"/>
  <c r="M142" i="100"/>
  <c r="K142" i="100"/>
  <c r="AR139" i="100"/>
  <c r="AN139" i="100"/>
  <c r="AM139" i="100"/>
  <c r="AK139" i="100"/>
  <c r="AI139" i="100"/>
  <c r="AG139" i="100"/>
  <c r="AE139" i="100"/>
  <c r="AC139" i="100"/>
  <c r="AA139" i="100"/>
  <c r="Y139" i="100"/>
  <c r="W139" i="100"/>
  <c r="U139" i="100"/>
  <c r="S139" i="100"/>
  <c r="Q139" i="100"/>
  <c r="O139" i="100"/>
  <c r="M139" i="100"/>
  <c r="K139" i="100"/>
  <c r="AR244" i="100"/>
  <c r="AN244" i="100"/>
  <c r="AM244" i="100"/>
  <c r="AK244" i="100"/>
  <c r="AI244" i="100"/>
  <c r="AG244" i="100"/>
  <c r="AE244" i="100"/>
  <c r="AC244" i="100"/>
  <c r="AA244" i="100"/>
  <c r="Y244" i="100"/>
  <c r="W244" i="100"/>
  <c r="U244" i="100"/>
  <c r="S244" i="100"/>
  <c r="Q244" i="100"/>
  <c r="O244" i="100"/>
  <c r="M244" i="100"/>
  <c r="K244" i="100"/>
  <c r="AR440" i="100"/>
  <c r="AN440" i="100"/>
  <c r="AM440" i="100"/>
  <c r="AK440" i="100"/>
  <c r="AI440" i="100"/>
  <c r="AG440" i="100"/>
  <c r="AE440" i="100"/>
  <c r="AC440" i="100"/>
  <c r="AA440" i="100"/>
  <c r="Y440" i="100"/>
  <c r="W440" i="100"/>
  <c r="U440" i="100"/>
  <c r="S440" i="100"/>
  <c r="Q440" i="100"/>
  <c r="O440" i="100"/>
  <c r="M440" i="100"/>
  <c r="K440" i="100"/>
  <c r="AR461" i="100"/>
  <c r="AN461" i="100"/>
  <c r="AM461" i="100"/>
  <c r="AK461" i="100"/>
  <c r="AI461" i="100"/>
  <c r="AG461" i="100"/>
  <c r="AE461" i="100"/>
  <c r="AC461" i="100"/>
  <c r="AA461" i="100"/>
  <c r="Y461" i="100"/>
  <c r="W461" i="100"/>
  <c r="U461" i="100"/>
  <c r="S461" i="100"/>
  <c r="Q461" i="100"/>
  <c r="O461" i="100"/>
  <c r="M461" i="100"/>
  <c r="K461" i="100"/>
  <c r="AR96" i="100"/>
  <c r="AN96" i="100"/>
  <c r="AM96" i="100"/>
  <c r="AK96" i="100"/>
  <c r="AI96" i="100"/>
  <c r="AG96" i="100"/>
  <c r="AE96" i="100"/>
  <c r="AC96" i="100"/>
  <c r="AA96" i="100"/>
  <c r="Y96" i="100"/>
  <c r="W96" i="100"/>
  <c r="U96" i="100"/>
  <c r="S96" i="100"/>
  <c r="Q96" i="100"/>
  <c r="O96" i="100"/>
  <c r="M96" i="100"/>
  <c r="K96" i="100"/>
  <c r="AR136" i="100"/>
  <c r="AN136" i="100"/>
  <c r="AM136" i="100"/>
  <c r="AK136" i="100"/>
  <c r="AI136" i="100"/>
  <c r="AG136" i="100"/>
  <c r="AE136" i="100"/>
  <c r="AC136" i="100"/>
  <c r="AA136" i="100"/>
  <c r="Y136" i="100"/>
  <c r="W136" i="100"/>
  <c r="U136" i="100"/>
  <c r="S136" i="100"/>
  <c r="Q136" i="100"/>
  <c r="O136" i="100"/>
  <c r="M136" i="100"/>
  <c r="K136" i="100"/>
  <c r="AR78" i="100"/>
  <c r="AN78" i="100"/>
  <c r="AM78" i="100"/>
  <c r="AK78" i="100"/>
  <c r="AI78" i="100"/>
  <c r="AG78" i="100"/>
  <c r="AE78" i="100"/>
  <c r="AC78" i="100"/>
  <c r="AA78" i="100"/>
  <c r="Y78" i="100"/>
  <c r="W78" i="100"/>
  <c r="U78" i="100"/>
  <c r="S78" i="100"/>
  <c r="Q78" i="100"/>
  <c r="O78" i="100"/>
  <c r="M78" i="100"/>
  <c r="K78" i="100"/>
  <c r="AR133" i="100"/>
  <c r="AN133" i="100"/>
  <c r="AM133" i="100"/>
  <c r="AK133" i="100"/>
  <c r="AI133" i="100"/>
  <c r="AG133" i="100"/>
  <c r="AE133" i="100"/>
  <c r="AC133" i="100"/>
  <c r="AA133" i="100"/>
  <c r="Y133" i="100"/>
  <c r="W133" i="100"/>
  <c r="U133" i="100"/>
  <c r="S133" i="100"/>
  <c r="Q133" i="100"/>
  <c r="O133" i="100"/>
  <c r="M133" i="100"/>
  <c r="K133" i="100"/>
  <c r="AR90" i="100"/>
  <c r="AN90" i="100"/>
  <c r="AM90" i="100"/>
  <c r="AK90" i="100"/>
  <c r="AI90" i="100"/>
  <c r="AG90" i="100"/>
  <c r="AE90" i="100"/>
  <c r="AC90" i="100"/>
  <c r="AA90" i="100"/>
  <c r="Y90" i="100"/>
  <c r="W90" i="100"/>
  <c r="U90" i="100"/>
  <c r="S90" i="100"/>
  <c r="Q90" i="100"/>
  <c r="O90" i="100"/>
  <c r="M90" i="100"/>
  <c r="K90" i="100"/>
  <c r="AR130" i="100"/>
  <c r="AN130" i="100"/>
  <c r="AM130" i="100"/>
  <c r="AK130" i="100"/>
  <c r="AI130" i="100"/>
  <c r="AG130" i="100"/>
  <c r="AE130" i="100"/>
  <c r="AC130" i="100"/>
  <c r="AA130" i="100"/>
  <c r="Y130" i="100"/>
  <c r="W130" i="100"/>
  <c r="U130" i="100"/>
  <c r="S130" i="100"/>
  <c r="Q130" i="100"/>
  <c r="O130" i="100"/>
  <c r="M130" i="100"/>
  <c r="K130" i="100"/>
  <c r="AR39" i="100"/>
  <c r="AN39" i="100"/>
  <c r="AM39" i="100"/>
  <c r="AK39" i="100"/>
  <c r="AI39" i="100"/>
  <c r="AG39" i="100"/>
  <c r="AE39" i="100"/>
  <c r="AC39" i="100"/>
  <c r="AA39" i="100"/>
  <c r="Y39" i="100"/>
  <c r="W39" i="100"/>
  <c r="U39" i="100"/>
  <c r="S39" i="100"/>
  <c r="Q39" i="100"/>
  <c r="O39" i="100"/>
  <c r="M39" i="100"/>
  <c r="K39" i="100"/>
  <c r="AR127" i="100"/>
  <c r="AN127" i="100"/>
  <c r="AM127" i="100"/>
  <c r="AK127" i="100"/>
  <c r="AI127" i="100"/>
  <c r="AG127" i="100"/>
  <c r="AE127" i="100"/>
  <c r="AC127" i="100"/>
  <c r="AA127" i="100"/>
  <c r="Y127" i="100"/>
  <c r="W127" i="100"/>
  <c r="U127" i="100"/>
  <c r="S127" i="100"/>
  <c r="Q127" i="100"/>
  <c r="O127" i="100"/>
  <c r="M127" i="100"/>
  <c r="K127" i="100"/>
  <c r="AR36" i="100"/>
  <c r="AN36" i="100"/>
  <c r="AM36" i="100"/>
  <c r="AK36" i="100"/>
  <c r="AI36" i="100"/>
  <c r="AG36" i="100"/>
  <c r="AE36" i="100"/>
  <c r="AC36" i="100"/>
  <c r="AA36" i="100"/>
  <c r="Y36" i="100"/>
  <c r="W36" i="100"/>
  <c r="U36" i="100"/>
  <c r="S36" i="100"/>
  <c r="Q36" i="100"/>
  <c r="O36" i="100"/>
  <c r="M36" i="100"/>
  <c r="K36" i="100"/>
  <c r="AR241" i="100"/>
  <c r="AN241" i="100"/>
  <c r="AM241" i="100"/>
  <c r="AK241" i="100"/>
  <c r="AI241" i="100"/>
  <c r="AG241" i="100"/>
  <c r="AE241" i="100"/>
  <c r="AC241" i="100"/>
  <c r="AA241" i="100"/>
  <c r="Y241" i="100"/>
  <c r="W241" i="100"/>
  <c r="U241" i="100"/>
  <c r="S241" i="100"/>
  <c r="Q241" i="100"/>
  <c r="O241" i="100"/>
  <c r="M241" i="100"/>
  <c r="K241" i="100"/>
  <c r="AR238" i="100"/>
  <c r="AN238" i="100"/>
  <c r="AM238" i="100"/>
  <c r="AK238" i="100"/>
  <c r="AI238" i="100"/>
  <c r="AG238" i="100"/>
  <c r="AE238" i="100"/>
  <c r="AC238" i="100"/>
  <c r="AA238" i="100"/>
  <c r="Y238" i="100"/>
  <c r="W238" i="100"/>
  <c r="U238" i="100"/>
  <c r="S238" i="100"/>
  <c r="Q238" i="100"/>
  <c r="O238" i="100"/>
  <c r="M238" i="100"/>
  <c r="K238" i="100"/>
  <c r="AR385" i="100"/>
  <c r="AN385" i="100"/>
  <c r="AM385" i="100"/>
  <c r="AK385" i="100"/>
  <c r="AI385" i="100"/>
  <c r="AG385" i="100"/>
  <c r="AE385" i="100"/>
  <c r="AC385" i="100"/>
  <c r="AA385" i="100"/>
  <c r="Y385" i="100"/>
  <c r="W385" i="100"/>
  <c r="U385" i="100"/>
  <c r="S385" i="100"/>
  <c r="Q385" i="100"/>
  <c r="O385" i="100"/>
  <c r="M385" i="100"/>
  <c r="K385" i="100"/>
  <c r="AR54" i="100"/>
  <c r="AN54" i="100"/>
  <c r="AM54" i="100"/>
  <c r="AK54" i="100"/>
  <c r="AI54" i="100"/>
  <c r="AG54" i="100"/>
  <c r="AE54" i="100"/>
  <c r="AC54" i="100"/>
  <c r="AA54" i="100"/>
  <c r="Y54" i="100"/>
  <c r="W54" i="100"/>
  <c r="U54" i="100"/>
  <c r="S54" i="100"/>
  <c r="Q54" i="100"/>
  <c r="O54" i="100"/>
  <c r="M54" i="100"/>
  <c r="K54" i="100"/>
  <c r="AR18" i="100"/>
  <c r="AN18" i="100"/>
  <c r="AM18" i="100"/>
  <c r="AK18" i="100"/>
  <c r="AI18" i="100"/>
  <c r="AG18" i="100"/>
  <c r="AE18" i="100"/>
  <c r="AC18" i="100"/>
  <c r="AA18" i="100"/>
  <c r="Y18" i="100"/>
  <c r="W18" i="100"/>
  <c r="U18" i="100"/>
  <c r="S18" i="100"/>
  <c r="Q18" i="100"/>
  <c r="O18" i="100"/>
  <c r="M18" i="100"/>
  <c r="K18" i="100"/>
  <c r="AR48" i="100"/>
  <c r="AN48" i="100"/>
  <c r="AM48" i="100"/>
  <c r="AK48" i="100"/>
  <c r="AI48" i="100"/>
  <c r="AG48" i="100"/>
  <c r="AE48" i="100"/>
  <c r="AC48" i="100"/>
  <c r="AA48" i="100"/>
  <c r="Y48" i="100"/>
  <c r="W48" i="100"/>
  <c r="U48" i="100"/>
  <c r="S48" i="100"/>
  <c r="Q48" i="100"/>
  <c r="O48" i="100"/>
  <c r="M48" i="100"/>
  <c r="K48" i="100"/>
  <c r="AR33" i="100"/>
  <c r="AN33" i="100"/>
  <c r="AM33" i="100"/>
  <c r="AK33" i="100"/>
  <c r="AI33" i="100"/>
  <c r="AG33" i="100"/>
  <c r="AE33" i="100"/>
  <c r="AC33" i="100"/>
  <c r="AA33" i="100"/>
  <c r="Y33" i="100"/>
  <c r="W33" i="100"/>
  <c r="U33" i="100"/>
  <c r="S33" i="100"/>
  <c r="Q33" i="100"/>
  <c r="O33" i="100"/>
  <c r="M33" i="100"/>
  <c r="K33" i="100"/>
  <c r="AR102" i="100"/>
  <c r="AN102" i="100"/>
  <c r="AM102" i="100"/>
  <c r="AK102" i="100"/>
  <c r="AI102" i="100"/>
  <c r="AG102" i="100"/>
  <c r="AE102" i="100"/>
  <c r="AC102" i="100"/>
  <c r="AA102" i="100"/>
  <c r="Y102" i="100"/>
  <c r="W102" i="100"/>
  <c r="U102" i="100"/>
  <c r="S102" i="100"/>
  <c r="Q102" i="100"/>
  <c r="O102" i="100"/>
  <c r="M102" i="100"/>
  <c r="K102" i="100"/>
  <c r="AR87" i="100"/>
  <c r="AN87" i="100"/>
  <c r="AM87" i="100"/>
  <c r="AK87" i="100"/>
  <c r="AI87" i="100"/>
  <c r="AG87" i="100"/>
  <c r="AE87" i="100"/>
  <c r="AC87" i="100"/>
  <c r="AA87" i="100"/>
  <c r="Y87" i="100"/>
  <c r="W87" i="100"/>
  <c r="U87" i="100"/>
  <c r="S87" i="100"/>
  <c r="Q87" i="100"/>
  <c r="O87" i="100"/>
  <c r="M87" i="100"/>
  <c r="K87" i="100"/>
  <c r="AR124" i="100"/>
  <c r="AN124" i="100"/>
  <c r="AM124" i="100"/>
  <c r="AK124" i="100"/>
  <c r="AI124" i="100"/>
  <c r="AG124" i="100"/>
  <c r="AE124" i="100"/>
  <c r="AC124" i="100"/>
  <c r="AA124" i="100"/>
  <c r="Y124" i="100"/>
  <c r="W124" i="100"/>
  <c r="U124" i="100"/>
  <c r="S124" i="100"/>
  <c r="Q124" i="100"/>
  <c r="O124" i="100"/>
  <c r="M124" i="100"/>
  <c r="K124" i="100"/>
  <c r="AR121" i="100"/>
  <c r="AN121" i="100"/>
  <c r="AM121" i="100"/>
  <c r="AK121" i="100"/>
  <c r="AI121" i="100"/>
  <c r="AG121" i="100"/>
  <c r="AE121" i="100"/>
  <c r="AC121" i="100"/>
  <c r="AA121" i="100"/>
  <c r="Y121" i="100"/>
  <c r="W121" i="100"/>
  <c r="U121" i="100"/>
  <c r="S121" i="100"/>
  <c r="Q121" i="100"/>
  <c r="O121" i="100"/>
  <c r="M121" i="100"/>
  <c r="K121" i="100"/>
  <c r="AR72" i="100"/>
  <c r="AN72" i="100"/>
  <c r="AM72" i="100"/>
  <c r="AK72" i="100"/>
  <c r="AI72" i="100"/>
  <c r="AG72" i="100"/>
  <c r="AE72" i="100"/>
  <c r="AC72" i="100"/>
  <c r="AA72" i="100"/>
  <c r="Y72" i="100"/>
  <c r="W72" i="100"/>
  <c r="U72" i="100"/>
  <c r="S72" i="100"/>
  <c r="Q72" i="100"/>
  <c r="O72" i="100"/>
  <c r="M72" i="100"/>
  <c r="K72" i="100"/>
  <c r="AR118" i="100"/>
  <c r="AN118" i="100"/>
  <c r="AM118" i="100"/>
  <c r="AK118" i="100"/>
  <c r="AI118" i="100"/>
  <c r="AG118" i="100"/>
  <c r="AE118" i="100"/>
  <c r="AC118" i="100"/>
  <c r="AA118" i="100"/>
  <c r="Y118" i="100"/>
  <c r="W118" i="100"/>
  <c r="U118" i="100"/>
  <c r="S118" i="100"/>
  <c r="Q118" i="100"/>
  <c r="O118" i="100"/>
  <c r="M118" i="100"/>
  <c r="K118" i="100"/>
  <c r="AR21" i="100"/>
  <c r="AN21" i="100"/>
  <c r="AM21" i="100"/>
  <c r="AK21" i="100"/>
  <c r="AI21" i="100"/>
  <c r="AG21" i="100"/>
  <c r="AE21" i="100"/>
  <c r="AC21" i="100"/>
  <c r="AA21" i="100"/>
  <c r="Y21" i="100"/>
  <c r="W21" i="100"/>
  <c r="U21" i="100"/>
  <c r="S21" i="100"/>
  <c r="Q21" i="100"/>
  <c r="O21" i="100"/>
  <c r="M21" i="100"/>
  <c r="K21" i="100"/>
  <c r="AR235" i="100"/>
  <c r="AN235" i="100"/>
  <c r="AM235" i="100"/>
  <c r="AK235" i="100"/>
  <c r="AI235" i="100"/>
  <c r="AG235" i="100"/>
  <c r="AE235" i="100"/>
  <c r="AC235" i="100"/>
  <c r="AA235" i="100"/>
  <c r="Y235" i="100"/>
  <c r="W235" i="100"/>
  <c r="U235" i="100"/>
  <c r="S235" i="100"/>
  <c r="Q235" i="100"/>
  <c r="O235" i="100"/>
  <c r="M235" i="100"/>
  <c r="K235" i="100"/>
  <c r="AR232" i="100"/>
  <c r="AN232" i="100"/>
  <c r="AX232" i="100" s="1"/>
  <c r="AM232" i="100"/>
  <c r="AK232" i="100"/>
  <c r="AI232" i="100"/>
  <c r="AG232" i="100"/>
  <c r="AE232" i="100"/>
  <c r="AC232" i="100"/>
  <c r="AA232" i="100"/>
  <c r="Y232" i="100"/>
  <c r="W232" i="100"/>
  <c r="U232" i="100"/>
  <c r="S232" i="100"/>
  <c r="Q232" i="100"/>
  <c r="O232" i="100"/>
  <c r="M232" i="100"/>
  <c r="K232" i="100"/>
  <c r="AR115" i="100"/>
  <c r="AN115" i="100"/>
  <c r="AX115" i="100" s="1"/>
  <c r="BA115" i="100" s="1"/>
  <c r="AM115" i="100"/>
  <c r="AK115" i="100"/>
  <c r="AI115" i="100"/>
  <c r="AG115" i="100"/>
  <c r="AE115" i="100"/>
  <c r="AC115" i="100"/>
  <c r="AA115" i="100"/>
  <c r="Y115" i="100"/>
  <c r="W115" i="100"/>
  <c r="U115" i="100"/>
  <c r="S115" i="100"/>
  <c r="Q115" i="100"/>
  <c r="O115" i="100"/>
  <c r="M115" i="100"/>
  <c r="K115" i="100"/>
  <c r="AR112" i="100"/>
  <c r="AN112" i="100"/>
  <c r="AM112" i="100"/>
  <c r="AK112" i="100"/>
  <c r="AI112" i="100"/>
  <c r="AG112" i="100"/>
  <c r="AE112" i="100"/>
  <c r="AC112" i="100"/>
  <c r="AA112" i="100"/>
  <c r="Y112" i="100"/>
  <c r="W112" i="100"/>
  <c r="U112" i="100"/>
  <c r="S112" i="100"/>
  <c r="Q112" i="100"/>
  <c r="O112" i="100"/>
  <c r="M112" i="100"/>
  <c r="K112" i="100"/>
  <c r="AR93" i="100"/>
  <c r="AN93" i="100"/>
  <c r="AM93" i="100"/>
  <c r="AK93" i="100"/>
  <c r="AI93" i="100"/>
  <c r="AG93" i="100"/>
  <c r="AE93" i="100"/>
  <c r="AC93" i="100"/>
  <c r="AA93" i="100"/>
  <c r="Y93" i="100"/>
  <c r="W93" i="100"/>
  <c r="U93" i="100"/>
  <c r="S93" i="100"/>
  <c r="Q93" i="100"/>
  <c r="O93" i="100"/>
  <c r="M93" i="100"/>
  <c r="K93" i="100"/>
  <c r="AR84" i="100"/>
  <c r="AN84" i="100"/>
  <c r="AM84" i="100"/>
  <c r="AK84" i="100"/>
  <c r="AI84" i="100"/>
  <c r="AG84" i="100"/>
  <c r="AE84" i="100"/>
  <c r="AC84" i="100"/>
  <c r="AA84" i="100"/>
  <c r="Y84" i="100"/>
  <c r="W84" i="100"/>
  <c r="U84" i="100"/>
  <c r="S84" i="100"/>
  <c r="Q84" i="100"/>
  <c r="O84" i="100"/>
  <c r="M84" i="100"/>
  <c r="K84" i="100"/>
  <c r="AR382" i="100"/>
  <c r="AN382" i="100"/>
  <c r="AM382" i="100"/>
  <c r="AK382" i="100"/>
  <c r="AI382" i="100"/>
  <c r="AG382" i="100"/>
  <c r="AE382" i="100"/>
  <c r="AC382" i="100"/>
  <c r="AA382" i="100"/>
  <c r="Y382" i="100"/>
  <c r="W382" i="100"/>
  <c r="U382" i="100"/>
  <c r="S382" i="100"/>
  <c r="Q382" i="100"/>
  <c r="O382" i="100"/>
  <c r="M382" i="100"/>
  <c r="K382" i="100"/>
  <c r="AR30" i="100"/>
  <c r="AN30" i="100"/>
  <c r="AM30" i="100"/>
  <c r="AK30" i="100"/>
  <c r="AI30" i="100"/>
  <c r="AG30" i="100"/>
  <c r="AE30" i="100"/>
  <c r="AC30" i="100"/>
  <c r="AA30" i="100"/>
  <c r="Y30" i="100"/>
  <c r="W30" i="100"/>
  <c r="U30" i="100"/>
  <c r="S30" i="100"/>
  <c r="Q30" i="100"/>
  <c r="O30" i="100"/>
  <c r="M30" i="100"/>
  <c r="K30" i="100"/>
  <c r="AR15" i="100"/>
  <c r="AN15" i="100"/>
  <c r="AM15" i="100"/>
  <c r="AK15" i="100"/>
  <c r="AI15" i="100"/>
  <c r="AG15" i="100"/>
  <c r="AE15" i="100"/>
  <c r="AC15" i="100"/>
  <c r="AA15" i="100"/>
  <c r="Y15" i="100"/>
  <c r="W15" i="100"/>
  <c r="U15" i="100"/>
  <c r="S15" i="100"/>
  <c r="Q15" i="100"/>
  <c r="O15" i="100"/>
  <c r="M15" i="100"/>
  <c r="K15" i="100"/>
  <c r="AR108" i="100"/>
  <c r="AN108" i="100"/>
  <c r="AM108" i="100"/>
  <c r="AK108" i="100"/>
  <c r="AI108" i="100"/>
  <c r="AG108" i="100"/>
  <c r="AE108" i="100"/>
  <c r="AC108" i="100"/>
  <c r="AA108" i="100"/>
  <c r="Y108" i="100"/>
  <c r="W108" i="100"/>
  <c r="U108" i="100"/>
  <c r="S108" i="100"/>
  <c r="Q108" i="100"/>
  <c r="O108" i="100"/>
  <c r="M108" i="100"/>
  <c r="K108" i="100"/>
  <c r="AR436" i="100"/>
  <c r="AN436" i="100"/>
  <c r="AM436" i="100"/>
  <c r="AK436" i="100"/>
  <c r="AI436" i="100"/>
  <c r="AG436" i="100"/>
  <c r="AE436" i="100"/>
  <c r="AC436" i="100"/>
  <c r="AA436" i="100"/>
  <c r="Y436" i="100"/>
  <c r="W436" i="100"/>
  <c r="U436" i="100"/>
  <c r="S436" i="100"/>
  <c r="Q436" i="100"/>
  <c r="O436" i="100"/>
  <c r="M436" i="100"/>
  <c r="K436" i="100"/>
  <c r="K481" i="100" l="1"/>
  <c r="O481" i="100"/>
  <c r="S481" i="100"/>
  <c r="W481" i="100"/>
  <c r="AA481" i="100"/>
  <c r="AE481" i="100"/>
  <c r="AI481" i="100"/>
  <c r="AM481" i="100"/>
  <c r="AR481" i="100"/>
  <c r="M481" i="100"/>
  <c r="Q481" i="100"/>
  <c r="U481" i="100"/>
  <c r="Y481" i="100"/>
  <c r="AC481" i="100"/>
  <c r="AG481" i="100"/>
  <c r="AK481" i="100"/>
  <c r="AN481" i="100"/>
  <c r="AO18" i="100"/>
  <c r="AO108" i="100"/>
  <c r="AO84" i="100"/>
  <c r="AO232" i="100"/>
  <c r="AY235" i="100"/>
  <c r="BB235" i="100" s="1"/>
  <c r="AO21" i="100"/>
  <c r="AO72" i="100"/>
  <c r="AO124" i="100"/>
  <c r="AO102" i="100"/>
  <c r="AO48" i="100"/>
  <c r="AY18" i="100"/>
  <c r="BB18" i="100" s="1"/>
  <c r="AO54" i="100"/>
  <c r="AY385" i="100"/>
  <c r="BB385" i="100" s="1"/>
  <c r="AO238" i="100"/>
  <c r="AO36" i="100"/>
  <c r="AO39" i="100"/>
  <c r="AO90" i="100"/>
  <c r="AO78" i="100"/>
  <c r="AO96" i="100"/>
  <c r="AO440" i="100"/>
  <c r="AO139" i="100"/>
  <c r="AO145" i="100"/>
  <c r="AO148" i="100"/>
  <c r="AO151" i="100"/>
  <c r="AO157" i="100"/>
  <c r="AO12" i="100"/>
  <c r="AO63" i="100"/>
  <c r="AO160" i="100"/>
  <c r="AO250" i="100"/>
  <c r="AO166" i="100"/>
  <c r="AO172" i="100"/>
  <c r="AO42" i="100"/>
  <c r="AO175" i="100"/>
  <c r="AO259" i="100"/>
  <c r="AO265" i="100"/>
  <c r="AO105" i="100"/>
  <c r="AO443" i="100"/>
  <c r="AO271" i="100"/>
  <c r="AO181" i="100"/>
  <c r="AO274" i="100"/>
  <c r="AO280" i="100"/>
  <c r="AO286" i="100"/>
  <c r="AO289" i="100"/>
  <c r="AO187" i="100"/>
  <c r="AO298" i="100"/>
  <c r="AO57" i="100"/>
  <c r="AO60" i="100"/>
  <c r="AO220" i="100"/>
  <c r="AO340" i="100"/>
  <c r="AO346" i="100"/>
  <c r="AO355" i="100"/>
  <c r="AO223" i="100"/>
  <c r="AO397" i="100"/>
  <c r="AO446" i="100"/>
  <c r="AO403" i="100"/>
  <c r="AO226" i="100"/>
  <c r="AO406" i="100"/>
  <c r="AO409" i="100"/>
  <c r="AO370" i="100"/>
  <c r="AO373" i="100"/>
  <c r="AO379" i="100"/>
  <c r="AO418" i="100"/>
  <c r="AO421" i="100"/>
  <c r="AO449" i="100"/>
  <c r="AO452" i="100"/>
  <c r="AO430" i="100"/>
  <c r="AO467" i="100"/>
  <c r="AY241" i="100"/>
  <c r="BB241" i="100" s="1"/>
  <c r="AY30" i="100"/>
  <c r="BB30" i="100" s="1"/>
  <c r="AY21" i="100"/>
  <c r="BB21" i="100" s="1"/>
  <c r="AY72" i="100"/>
  <c r="BB72" i="100" s="1"/>
  <c r="AY48" i="100"/>
  <c r="BB48" i="100" s="1"/>
  <c r="AY54" i="100"/>
  <c r="BB54" i="100" s="1"/>
  <c r="AY139" i="100"/>
  <c r="BB139" i="100" s="1"/>
  <c r="AY145" i="100"/>
  <c r="BB145" i="100" s="1"/>
  <c r="AY148" i="100"/>
  <c r="BB148" i="100" s="1"/>
  <c r="AY151" i="100"/>
  <c r="BB151" i="100" s="1"/>
  <c r="AY157" i="100"/>
  <c r="BB157" i="100" s="1"/>
  <c r="AY12" i="100"/>
  <c r="BB12" i="100" s="1"/>
  <c r="AY172" i="100"/>
  <c r="BB172" i="100" s="1"/>
  <c r="AY271" i="100"/>
  <c r="BB271" i="100" s="1"/>
  <c r="AY274" i="100"/>
  <c r="BB274" i="100" s="1"/>
  <c r="AY280" i="100"/>
  <c r="BB280" i="100" s="1"/>
  <c r="AY286" i="100"/>
  <c r="BB286" i="100" s="1"/>
  <c r="AY289" i="100"/>
  <c r="BB289" i="100" s="1"/>
  <c r="AY187" i="100"/>
  <c r="BB187" i="100" s="1"/>
  <c r="AY298" i="100"/>
  <c r="BB298" i="100" s="1"/>
  <c r="AY301" i="100"/>
  <c r="BB301" i="100" s="1"/>
  <c r="AY196" i="100"/>
  <c r="BB196" i="100" s="1"/>
  <c r="AY51" i="100"/>
  <c r="BB51" i="100" s="1"/>
  <c r="AY304" i="100"/>
  <c r="BB304" i="100" s="1"/>
  <c r="AY307" i="100"/>
  <c r="BB307" i="100" s="1"/>
  <c r="AY310" i="100"/>
  <c r="BB310" i="100" s="1"/>
  <c r="AY316" i="100"/>
  <c r="BB316" i="100" s="1"/>
  <c r="AY322" i="100"/>
  <c r="BB322" i="100" s="1"/>
  <c r="AY208" i="100"/>
  <c r="BB208" i="100" s="1"/>
  <c r="AY328" i="100"/>
  <c r="BB328" i="100" s="1"/>
  <c r="AY217" i="100"/>
  <c r="BB217" i="100" s="1"/>
  <c r="AY57" i="100"/>
  <c r="BB57" i="100" s="1"/>
  <c r="AY60" i="100"/>
  <c r="BB60" i="100" s="1"/>
  <c r="AY340" i="100"/>
  <c r="BB340" i="100" s="1"/>
  <c r="AY355" i="100"/>
  <c r="BB355" i="100" s="1"/>
  <c r="AY223" i="100"/>
  <c r="BB223" i="100" s="1"/>
  <c r="AY397" i="100"/>
  <c r="BB397" i="100" s="1"/>
  <c r="AY446" i="100"/>
  <c r="BB446" i="100" s="1"/>
  <c r="AY403" i="100"/>
  <c r="BB403" i="100" s="1"/>
  <c r="AY226" i="100"/>
  <c r="BB226" i="100" s="1"/>
  <c r="AY406" i="100"/>
  <c r="BB406" i="100" s="1"/>
  <c r="AY409" i="100"/>
  <c r="BB409" i="100" s="1"/>
  <c r="AY370" i="100"/>
  <c r="BB370" i="100" s="1"/>
  <c r="AY373" i="100"/>
  <c r="BB373" i="100" s="1"/>
  <c r="AY244" i="100"/>
  <c r="BB244" i="100" s="1"/>
  <c r="AY142" i="100"/>
  <c r="BB142" i="100" s="1"/>
  <c r="AY45" i="100"/>
  <c r="BB45" i="100" s="1"/>
  <c r="AY247" i="100"/>
  <c r="BB247" i="100" s="1"/>
  <c r="AY154" i="100"/>
  <c r="BB154" i="100" s="1"/>
  <c r="AY9" i="100"/>
  <c r="AY27" i="100"/>
  <c r="BB27" i="100" s="1"/>
  <c r="AY75" i="100"/>
  <c r="BB75" i="100" s="1"/>
  <c r="AY268" i="100"/>
  <c r="BB268" i="100" s="1"/>
  <c r="AY473" i="100"/>
  <c r="BB473" i="100" s="1"/>
  <c r="AY277" i="100"/>
  <c r="BB277" i="100" s="1"/>
  <c r="AY283" i="100"/>
  <c r="BB283" i="100" s="1"/>
  <c r="AY184" i="100"/>
  <c r="BB184" i="100" s="1"/>
  <c r="AY292" i="100"/>
  <c r="BB292" i="100" s="1"/>
  <c r="AY295" i="100"/>
  <c r="BB295" i="100" s="1"/>
  <c r="AY190" i="100"/>
  <c r="BB190" i="100" s="1"/>
  <c r="AY193" i="100"/>
  <c r="BB193" i="100" s="1"/>
  <c r="AY199" i="100"/>
  <c r="BB199" i="100" s="1"/>
  <c r="AY388" i="100"/>
  <c r="BB388" i="100" s="1"/>
  <c r="AY202" i="100"/>
  <c r="BB202" i="100" s="1"/>
  <c r="AY205" i="100"/>
  <c r="BB205" i="100" s="1"/>
  <c r="AY313" i="100"/>
  <c r="BB313" i="100" s="1"/>
  <c r="AY319" i="100"/>
  <c r="BB319" i="100" s="1"/>
  <c r="AY325" i="100"/>
  <c r="BB325" i="100" s="1"/>
  <c r="AY211" i="100"/>
  <c r="BB211" i="100" s="1"/>
  <c r="AY214" i="100"/>
  <c r="BB214" i="100" s="1"/>
  <c r="AY376" i="100"/>
  <c r="BB376" i="100" s="1"/>
  <c r="AY415" i="100"/>
  <c r="BB415" i="100" s="1"/>
  <c r="AY464" i="100"/>
  <c r="BB464" i="100" s="1"/>
  <c r="AY424" i="100"/>
  <c r="BB424" i="100" s="1"/>
  <c r="AY427" i="100"/>
  <c r="BB427" i="100" s="1"/>
  <c r="AY81" i="100"/>
  <c r="BB81" i="100" s="1"/>
  <c r="AY433" i="100"/>
  <c r="BB433" i="100" s="1"/>
  <c r="AO30" i="100"/>
  <c r="AO112" i="100"/>
  <c r="AY382" i="100"/>
  <c r="BB382" i="100" s="1"/>
  <c r="AO15" i="100"/>
  <c r="AO382" i="100"/>
  <c r="AO93" i="100"/>
  <c r="AY112" i="100"/>
  <c r="BB112" i="100" s="1"/>
  <c r="AY118" i="100"/>
  <c r="BB118" i="100" s="1"/>
  <c r="AY87" i="100"/>
  <c r="BB87" i="100" s="1"/>
  <c r="AO235" i="100"/>
  <c r="AO118" i="100"/>
  <c r="AO121" i="100"/>
  <c r="AY124" i="100"/>
  <c r="BB124" i="100" s="1"/>
  <c r="AO87" i="100"/>
  <c r="AO33" i="100"/>
  <c r="AO385" i="100"/>
  <c r="AY238" i="100"/>
  <c r="BB238" i="100" s="1"/>
  <c r="AO241" i="100"/>
  <c r="AO127" i="100"/>
  <c r="AY39" i="100"/>
  <c r="BB39" i="100" s="1"/>
  <c r="AO130" i="100"/>
  <c r="AO133" i="100"/>
  <c r="AY78" i="100"/>
  <c r="BB78" i="100" s="1"/>
  <c r="AO136" i="100"/>
  <c r="AO461" i="100"/>
  <c r="AY440" i="100"/>
  <c r="BB440" i="100" s="1"/>
  <c r="AO244" i="100"/>
  <c r="AO142" i="100"/>
  <c r="AO45" i="100"/>
  <c r="AO247" i="100"/>
  <c r="AO154" i="100"/>
  <c r="AO9" i="100"/>
  <c r="AO27" i="100"/>
  <c r="AO66" i="100"/>
  <c r="AY160" i="100"/>
  <c r="BB160" i="100" s="1"/>
  <c r="AO69" i="100"/>
  <c r="AO163" i="100"/>
  <c r="AY166" i="100"/>
  <c r="BB166" i="100" s="1"/>
  <c r="AO169" i="100"/>
  <c r="AO75" i="100"/>
  <c r="AY42" i="100"/>
  <c r="BB42" i="100" s="1"/>
  <c r="AO253" i="100"/>
  <c r="AO256" i="100"/>
  <c r="AY259" i="100"/>
  <c r="BB259" i="100" s="1"/>
  <c r="AO262" i="100"/>
  <c r="AO99" i="100"/>
  <c r="AY105" i="100"/>
  <c r="BB105" i="100" s="1"/>
  <c r="AO178" i="100"/>
  <c r="AO268" i="100"/>
  <c r="AO473" i="100"/>
  <c r="AO277" i="100"/>
  <c r="AO283" i="100"/>
  <c r="AO184" i="100"/>
  <c r="AO292" i="100"/>
  <c r="AO295" i="100"/>
  <c r="AO190" i="100"/>
  <c r="AO193" i="100"/>
  <c r="AO199" i="100"/>
  <c r="AO388" i="100"/>
  <c r="AO202" i="100"/>
  <c r="AO205" i="100"/>
  <c r="AO313" i="100"/>
  <c r="AO319" i="100"/>
  <c r="AO325" i="100"/>
  <c r="AO211" i="100"/>
  <c r="AO214" i="100"/>
  <c r="AO331" i="100"/>
  <c r="AO24" i="100"/>
  <c r="AO334" i="100"/>
  <c r="AO337" i="100"/>
  <c r="AO343" i="100"/>
  <c r="AO349" i="100"/>
  <c r="AO352" i="100"/>
  <c r="AO391" i="100"/>
  <c r="AO394" i="100"/>
  <c r="AO358" i="100"/>
  <c r="AO400" i="100"/>
  <c r="AO361" i="100"/>
  <c r="AO364" i="100"/>
  <c r="AO367" i="100"/>
  <c r="AO229" i="100"/>
  <c r="AO412" i="100"/>
  <c r="AO376" i="100"/>
  <c r="AO415" i="100"/>
  <c r="AO464" i="100"/>
  <c r="AO424" i="100"/>
  <c r="AO427" i="100"/>
  <c r="AO81" i="100"/>
  <c r="AO433" i="100"/>
  <c r="AO455" i="100"/>
  <c r="AO458" i="100"/>
  <c r="AO479" i="100"/>
  <c r="AY130" i="100"/>
  <c r="BB130" i="100" s="1"/>
  <c r="AY136" i="100"/>
  <c r="BB136" i="100" s="1"/>
  <c r="AY69" i="100"/>
  <c r="BB69" i="100" s="1"/>
  <c r="AY169" i="100"/>
  <c r="BB169" i="100" s="1"/>
  <c r="AY253" i="100"/>
  <c r="BB253" i="100" s="1"/>
  <c r="AY262" i="100"/>
  <c r="BB262" i="100" s="1"/>
  <c r="AY178" i="100"/>
  <c r="BB178" i="100" s="1"/>
  <c r="AO301" i="100"/>
  <c r="AO196" i="100"/>
  <c r="AO51" i="100"/>
  <c r="AO304" i="100"/>
  <c r="AO307" i="100"/>
  <c r="AO310" i="100"/>
  <c r="AO316" i="100"/>
  <c r="AO322" i="100"/>
  <c r="AO208" i="100"/>
  <c r="AO328" i="100"/>
  <c r="AO217" i="100"/>
  <c r="AX30" i="100"/>
  <c r="AX112" i="100"/>
  <c r="BA112" i="100" s="1"/>
  <c r="AX21" i="100"/>
  <c r="AY108" i="100"/>
  <c r="BB108" i="100" s="1"/>
  <c r="AX108" i="100"/>
  <c r="BA108" i="100" s="1"/>
  <c r="AY15" i="100"/>
  <c r="BB15" i="100" s="1"/>
  <c r="AY84" i="100"/>
  <c r="BB84" i="100" s="1"/>
  <c r="AX84" i="100"/>
  <c r="BA84" i="100" s="1"/>
  <c r="AY93" i="100"/>
  <c r="BB93" i="100" s="1"/>
  <c r="AX72" i="100"/>
  <c r="AY121" i="100"/>
  <c r="BB121" i="100" s="1"/>
  <c r="AY102" i="100"/>
  <c r="BB102" i="100" s="1"/>
  <c r="AX102" i="100"/>
  <c r="BA102" i="100" s="1"/>
  <c r="AY33" i="100"/>
  <c r="BB33" i="100" s="1"/>
  <c r="AX54" i="100"/>
  <c r="BA54" i="100" s="1"/>
  <c r="AY36" i="100"/>
  <c r="BB36" i="100" s="1"/>
  <c r="AX36" i="100"/>
  <c r="BA36" i="100" s="1"/>
  <c r="AY127" i="100"/>
  <c r="BB127" i="100" s="1"/>
  <c r="AY90" i="100"/>
  <c r="BB90" i="100" s="1"/>
  <c r="AX90" i="100"/>
  <c r="BA90" i="100" s="1"/>
  <c r="AY133" i="100"/>
  <c r="BB133" i="100" s="1"/>
  <c r="AY96" i="100"/>
  <c r="BB96" i="100" s="1"/>
  <c r="AX96" i="100"/>
  <c r="AY461" i="100"/>
  <c r="BB461" i="100" s="1"/>
  <c r="AX139" i="100"/>
  <c r="AX148" i="100"/>
  <c r="AX157" i="100"/>
  <c r="AY63" i="100"/>
  <c r="BB63" i="100" s="1"/>
  <c r="AX63" i="100"/>
  <c r="BA63" i="100" s="1"/>
  <c r="AY66" i="100"/>
  <c r="BB66" i="100" s="1"/>
  <c r="AY250" i="100"/>
  <c r="BB250" i="100" s="1"/>
  <c r="AX250" i="100"/>
  <c r="BA250" i="100" s="1"/>
  <c r="AY163" i="100"/>
  <c r="BB163" i="100" s="1"/>
  <c r="AX172" i="100"/>
  <c r="AY175" i="100"/>
  <c r="BB175" i="100" s="1"/>
  <c r="AX175" i="100"/>
  <c r="BA175" i="100" s="1"/>
  <c r="AY256" i="100"/>
  <c r="BB256" i="100" s="1"/>
  <c r="AY265" i="100"/>
  <c r="BB265" i="100" s="1"/>
  <c r="AX265" i="100"/>
  <c r="BA265" i="100" s="1"/>
  <c r="AY99" i="100"/>
  <c r="BB99" i="100" s="1"/>
  <c r="AY443" i="100"/>
  <c r="BB443" i="100" s="1"/>
  <c r="AX443" i="100"/>
  <c r="BA443" i="100" s="1"/>
  <c r="AX280" i="100"/>
  <c r="BA280" i="100" s="1"/>
  <c r="AX289" i="100"/>
  <c r="AX298" i="100"/>
  <c r="BA298" i="100" s="1"/>
  <c r="AX196" i="100"/>
  <c r="AX304" i="100"/>
  <c r="BA304" i="100" s="1"/>
  <c r="AX310" i="100"/>
  <c r="AX322" i="100"/>
  <c r="AX328" i="100"/>
  <c r="AX57" i="100"/>
  <c r="BA57" i="100" s="1"/>
  <c r="AY220" i="100"/>
  <c r="BB220" i="100" s="1"/>
  <c r="AX220" i="100"/>
  <c r="BA220" i="100" s="1"/>
  <c r="AX223" i="100"/>
  <c r="BA223" i="100" s="1"/>
  <c r="AX446" i="100"/>
  <c r="BA446" i="100" s="1"/>
  <c r="AX226" i="100"/>
  <c r="BA226" i="100" s="1"/>
  <c r="AX409" i="100"/>
  <c r="BA409" i="100" s="1"/>
  <c r="AX373" i="100"/>
  <c r="BA373" i="100" s="1"/>
  <c r="AX376" i="100"/>
  <c r="BA376" i="100" s="1"/>
  <c r="AX464" i="100"/>
  <c r="BA464" i="100" s="1"/>
  <c r="AX427" i="100"/>
  <c r="BA427" i="100" s="1"/>
  <c r="AX433" i="100"/>
  <c r="BA433" i="100" s="1"/>
  <c r="AX124" i="100"/>
  <c r="AX48" i="100"/>
  <c r="BA48" i="100" s="1"/>
  <c r="AX238" i="100"/>
  <c r="AX39" i="100"/>
  <c r="BA39" i="100" s="1"/>
  <c r="AX78" i="100"/>
  <c r="AX440" i="100"/>
  <c r="AX145" i="100"/>
  <c r="AZ145" i="100" s="1"/>
  <c r="AX151" i="100"/>
  <c r="BA151" i="100" s="1"/>
  <c r="AX12" i="100"/>
  <c r="AZ12" i="100" s="1"/>
  <c r="AX160" i="100"/>
  <c r="BA160" i="100" s="1"/>
  <c r="AX166" i="100"/>
  <c r="AZ166" i="100" s="1"/>
  <c r="AX42" i="100"/>
  <c r="BA42" i="100" s="1"/>
  <c r="AX259" i="100"/>
  <c r="AZ259" i="100" s="1"/>
  <c r="AX105" i="100"/>
  <c r="AZ105" i="100" s="1"/>
  <c r="AX271" i="100"/>
  <c r="AZ271" i="100" s="1"/>
  <c r="AX274" i="100"/>
  <c r="AX286" i="100"/>
  <c r="AX187" i="100"/>
  <c r="AZ187" i="100" s="1"/>
  <c r="AX301" i="100"/>
  <c r="AX51" i="100"/>
  <c r="AZ51" i="100" s="1"/>
  <c r="AX307" i="100"/>
  <c r="AX316" i="100"/>
  <c r="AX208" i="100"/>
  <c r="BA208" i="100" s="1"/>
  <c r="AX217" i="100"/>
  <c r="BA217" i="100" s="1"/>
  <c r="AX60" i="100"/>
  <c r="BA60" i="100" s="1"/>
  <c r="AY346" i="100"/>
  <c r="BB346" i="100" s="1"/>
  <c r="AX346" i="100"/>
  <c r="BA346" i="100" s="1"/>
  <c r="AX355" i="100"/>
  <c r="BA355" i="100" s="1"/>
  <c r="AX397" i="100"/>
  <c r="BA397" i="100" s="1"/>
  <c r="AX403" i="100"/>
  <c r="BA403" i="100" s="1"/>
  <c r="AX406" i="100"/>
  <c r="BA406" i="100" s="1"/>
  <c r="AX370" i="100"/>
  <c r="BA370" i="100" s="1"/>
  <c r="AX415" i="100"/>
  <c r="BA415" i="100" s="1"/>
  <c r="AX424" i="100"/>
  <c r="BA424" i="100" s="1"/>
  <c r="AX81" i="100"/>
  <c r="BA81" i="100" s="1"/>
  <c r="AO436" i="100"/>
  <c r="AX436" i="100"/>
  <c r="AX15" i="100"/>
  <c r="AX382" i="100"/>
  <c r="AX93" i="100"/>
  <c r="AO115" i="100"/>
  <c r="AY232" i="100"/>
  <c r="BB232" i="100" s="1"/>
  <c r="AY436" i="100"/>
  <c r="AY115" i="100"/>
  <c r="BB115" i="100" s="1"/>
  <c r="BA232" i="100"/>
  <c r="AX235" i="100"/>
  <c r="AX118" i="100"/>
  <c r="AX121" i="100"/>
  <c r="AX87" i="100"/>
  <c r="AX33" i="100"/>
  <c r="AX18" i="100"/>
  <c r="AX385" i="100"/>
  <c r="AX241" i="100"/>
  <c r="AX127" i="100"/>
  <c r="AX130" i="100"/>
  <c r="AX133" i="100"/>
  <c r="AX136" i="100"/>
  <c r="AX461" i="100"/>
  <c r="AX244" i="100"/>
  <c r="AX142" i="100"/>
  <c r="AX45" i="100"/>
  <c r="AX247" i="100"/>
  <c r="AX154" i="100"/>
  <c r="AX9" i="100"/>
  <c r="AX27" i="100"/>
  <c r="AX66" i="100"/>
  <c r="AX69" i="100"/>
  <c r="AX163" i="100"/>
  <c r="AX169" i="100"/>
  <c r="AX75" i="100"/>
  <c r="AX253" i="100"/>
  <c r="AX256" i="100"/>
  <c r="AX262" i="100"/>
  <c r="AX99" i="100"/>
  <c r="AX178" i="100"/>
  <c r="AX268" i="100"/>
  <c r="AX473" i="100"/>
  <c r="AY181" i="100"/>
  <c r="BB181" i="100" s="1"/>
  <c r="AO475" i="100"/>
  <c r="AY475" i="100"/>
  <c r="BB475" i="100" s="1"/>
  <c r="AX277" i="100"/>
  <c r="AX283" i="100"/>
  <c r="AX184" i="100"/>
  <c r="AX292" i="100"/>
  <c r="AX295" i="100"/>
  <c r="AX190" i="100"/>
  <c r="AX193" i="100"/>
  <c r="AX199" i="100"/>
  <c r="AX388" i="100"/>
  <c r="AX202" i="100"/>
  <c r="AX205" i="100"/>
  <c r="AX313" i="100"/>
  <c r="AX319" i="100"/>
  <c r="AX325" i="100"/>
  <c r="AX211" i="100"/>
  <c r="AX214" i="100"/>
  <c r="BA24" i="100"/>
  <c r="BA337" i="100"/>
  <c r="BA343" i="100"/>
  <c r="BA352" i="100"/>
  <c r="BA394" i="100"/>
  <c r="BA400" i="100"/>
  <c r="BA364" i="100"/>
  <c r="BA229" i="100"/>
  <c r="BA331" i="100"/>
  <c r="BA334" i="100"/>
  <c r="BA349" i="100"/>
  <c r="BA391" i="100"/>
  <c r="BA358" i="100"/>
  <c r="BA361" i="100"/>
  <c r="BA367" i="100"/>
  <c r="BA412" i="100"/>
  <c r="AY331" i="100"/>
  <c r="BB331" i="100" s="1"/>
  <c r="AY24" i="100"/>
  <c r="BB24" i="100" s="1"/>
  <c r="AY334" i="100"/>
  <c r="BB334" i="100" s="1"/>
  <c r="AY337" i="100"/>
  <c r="BB337" i="100" s="1"/>
  <c r="AX340" i="100"/>
  <c r="AY343" i="100"/>
  <c r="BB343" i="100" s="1"/>
  <c r="AY349" i="100"/>
  <c r="BB349" i="100" s="1"/>
  <c r="AY352" i="100"/>
  <c r="BB352" i="100" s="1"/>
  <c r="AY391" i="100"/>
  <c r="BB391" i="100" s="1"/>
  <c r="AY394" i="100"/>
  <c r="BB394" i="100" s="1"/>
  <c r="AY358" i="100"/>
  <c r="BB358" i="100" s="1"/>
  <c r="AY400" i="100"/>
  <c r="BB400" i="100" s="1"/>
  <c r="AY361" i="100"/>
  <c r="BB361" i="100" s="1"/>
  <c r="AY364" i="100"/>
  <c r="BB364" i="100" s="1"/>
  <c r="AY367" i="100"/>
  <c r="BB367" i="100" s="1"/>
  <c r="AY229" i="100"/>
  <c r="BB229" i="100" s="1"/>
  <c r="AY412" i="100"/>
  <c r="BB412" i="100" s="1"/>
  <c r="BA379" i="100"/>
  <c r="BA421" i="100"/>
  <c r="BA452" i="100"/>
  <c r="BA467" i="100"/>
  <c r="BA418" i="100"/>
  <c r="BA449" i="100"/>
  <c r="BA430" i="100"/>
  <c r="AY379" i="100"/>
  <c r="BB379" i="100" s="1"/>
  <c r="AY418" i="100"/>
  <c r="BB418" i="100" s="1"/>
  <c r="AY421" i="100"/>
  <c r="BB421" i="100" s="1"/>
  <c r="AY449" i="100"/>
  <c r="BB449" i="100" s="1"/>
  <c r="AY452" i="100"/>
  <c r="BB452" i="100" s="1"/>
  <c r="AY430" i="100"/>
  <c r="BB430" i="100" s="1"/>
  <c r="AY467" i="100"/>
  <c r="BB467" i="100" s="1"/>
  <c r="AY470" i="100"/>
  <c r="BB470" i="100" s="1"/>
  <c r="AY477" i="100"/>
  <c r="BB477" i="100" s="1"/>
  <c r="AY455" i="100"/>
  <c r="BB455" i="100" s="1"/>
  <c r="AO470" i="100"/>
  <c r="BA470" i="100"/>
  <c r="AY458" i="100"/>
  <c r="BB458" i="100" s="1"/>
  <c r="AO477" i="100"/>
  <c r="BA477" i="100"/>
  <c r="AY479" i="100"/>
  <c r="BB479" i="100" s="1"/>
  <c r="BB9" i="100" l="1"/>
  <c r="AY481" i="100"/>
  <c r="AX481" i="100"/>
  <c r="AO481" i="100"/>
  <c r="AZ307" i="100"/>
  <c r="AZ301" i="100"/>
  <c r="AZ286" i="100"/>
  <c r="AZ157" i="100"/>
  <c r="AZ409" i="100"/>
  <c r="AZ226" i="100"/>
  <c r="BC226" i="100" s="1"/>
  <c r="BH226" i="100" s="1"/>
  <c r="BI226" i="100" s="1"/>
  <c r="AZ196" i="100"/>
  <c r="AZ289" i="100"/>
  <c r="BC289" i="100" s="1"/>
  <c r="BH289" i="100" s="1"/>
  <c r="BI289" i="100" s="1"/>
  <c r="AZ316" i="100"/>
  <c r="BC316" i="100" s="1"/>
  <c r="BH316" i="100" s="1"/>
  <c r="BI316" i="100" s="1"/>
  <c r="AZ274" i="100"/>
  <c r="AZ139" i="100"/>
  <c r="BC139" i="100" s="1"/>
  <c r="BH139" i="100" s="1"/>
  <c r="BI139" i="100" s="1"/>
  <c r="AZ427" i="100"/>
  <c r="AZ124" i="100"/>
  <c r="BC124" i="100" s="1"/>
  <c r="AZ328" i="100"/>
  <c r="AZ310" i="100"/>
  <c r="BC310" i="100" s="1"/>
  <c r="BH310" i="100" s="1"/>
  <c r="BI310" i="100" s="1"/>
  <c r="AZ72" i="100"/>
  <c r="BC72" i="100" s="1"/>
  <c r="BH72" i="100" s="1"/>
  <c r="BI72" i="100" s="1"/>
  <c r="AZ30" i="100"/>
  <c r="BC30" i="100" s="1"/>
  <c r="AZ406" i="100"/>
  <c r="BC406" i="100" s="1"/>
  <c r="BH406" i="100" s="1"/>
  <c r="BI406" i="100" s="1"/>
  <c r="AZ148" i="100"/>
  <c r="BC148" i="100" s="1"/>
  <c r="BH148" i="100" s="1"/>
  <c r="BI148" i="100" s="1"/>
  <c r="AZ415" i="100"/>
  <c r="BC415" i="100" s="1"/>
  <c r="BH415" i="100" s="1"/>
  <c r="BI415" i="100" s="1"/>
  <c r="BA289" i="100"/>
  <c r="AZ208" i="100"/>
  <c r="AZ304" i="100"/>
  <c r="BC304" i="100" s="1"/>
  <c r="BH304" i="100" s="1"/>
  <c r="BI304" i="100" s="1"/>
  <c r="BA105" i="100"/>
  <c r="BA139" i="100"/>
  <c r="AZ42" i="100"/>
  <c r="BC42" i="100" s="1"/>
  <c r="BH42" i="100" s="1"/>
  <c r="BI42" i="100" s="1"/>
  <c r="AZ172" i="100"/>
  <c r="BC172" i="100" s="1"/>
  <c r="BH172" i="100" s="1"/>
  <c r="BI172" i="100" s="1"/>
  <c r="AZ48" i="100"/>
  <c r="BC48" i="100" s="1"/>
  <c r="BH48" i="100" s="1"/>
  <c r="BI48" i="100" s="1"/>
  <c r="AZ21" i="100"/>
  <c r="BC21" i="100" s="1"/>
  <c r="BH21" i="100" s="1"/>
  <c r="BI21" i="100" s="1"/>
  <c r="BA157" i="100"/>
  <c r="AZ81" i="100"/>
  <c r="BC81" i="100" s="1"/>
  <c r="BH81" i="100" s="1"/>
  <c r="BI81" i="100" s="1"/>
  <c r="AZ160" i="100"/>
  <c r="AZ376" i="100"/>
  <c r="BC376" i="100" s="1"/>
  <c r="BH376" i="100" s="1"/>
  <c r="BI376" i="100" s="1"/>
  <c r="AZ280" i="100"/>
  <c r="BC280" i="100" s="1"/>
  <c r="BH280" i="100" s="1"/>
  <c r="BI280" i="100" s="1"/>
  <c r="BA271" i="100"/>
  <c r="BA259" i="100"/>
  <c r="BA172" i="100"/>
  <c r="BA166" i="100"/>
  <c r="BA12" i="100"/>
  <c r="BA148" i="100"/>
  <c r="BA145" i="100"/>
  <c r="BA72" i="100"/>
  <c r="BA21" i="100"/>
  <c r="AZ151" i="100"/>
  <c r="BC151" i="100" s="1"/>
  <c r="BH151" i="100" s="1"/>
  <c r="BI151" i="100" s="1"/>
  <c r="AZ39" i="100"/>
  <c r="BC39" i="100" s="1"/>
  <c r="BH39" i="100" s="1"/>
  <c r="BI39" i="100" s="1"/>
  <c r="AZ322" i="100"/>
  <c r="BC322" i="100" s="1"/>
  <c r="BH322" i="100" s="1"/>
  <c r="BI322" i="100" s="1"/>
  <c r="AZ298" i="100"/>
  <c r="BC298" i="100" s="1"/>
  <c r="BH298" i="100" s="1"/>
  <c r="BI298" i="100" s="1"/>
  <c r="AZ96" i="100"/>
  <c r="BA322" i="100"/>
  <c r="BA96" i="100"/>
  <c r="AZ78" i="100"/>
  <c r="BC78" i="100" s="1"/>
  <c r="BH78" i="100" s="1"/>
  <c r="BI78" i="100" s="1"/>
  <c r="AZ238" i="100"/>
  <c r="BC238" i="100" s="1"/>
  <c r="BH238" i="100" s="1"/>
  <c r="BI238" i="100" s="1"/>
  <c r="AZ446" i="100"/>
  <c r="BC446" i="100" s="1"/>
  <c r="BH446" i="100" s="1"/>
  <c r="BI446" i="100" s="1"/>
  <c r="AZ397" i="100"/>
  <c r="AZ60" i="100"/>
  <c r="BC60" i="100" s="1"/>
  <c r="BH60" i="100" s="1"/>
  <c r="BI60" i="100" s="1"/>
  <c r="BA328" i="100"/>
  <c r="BA310" i="100"/>
  <c r="BA307" i="100"/>
  <c r="BA196" i="100"/>
  <c r="BA301" i="100"/>
  <c r="BA30" i="100"/>
  <c r="AZ102" i="100"/>
  <c r="BC102" i="100" s="1"/>
  <c r="BH102" i="100" s="1"/>
  <c r="BI102" i="100" s="1"/>
  <c r="AZ54" i="100"/>
  <c r="BC54" i="100" s="1"/>
  <c r="BH54" i="100" s="1"/>
  <c r="BI54" i="100" s="1"/>
  <c r="AZ112" i="100"/>
  <c r="BC112" i="100" s="1"/>
  <c r="BH112" i="100" s="1"/>
  <c r="BI112" i="100" s="1"/>
  <c r="BA286" i="100"/>
  <c r="BA78" i="100"/>
  <c r="BA238" i="100"/>
  <c r="BA124" i="100"/>
  <c r="AZ108" i="100"/>
  <c r="BC108" i="100" s="1"/>
  <c r="BH108" i="100" s="1"/>
  <c r="BI108" i="100" s="1"/>
  <c r="AZ440" i="100"/>
  <c r="BA440" i="100"/>
  <c r="AZ36" i="100"/>
  <c r="BC36" i="100" s="1"/>
  <c r="BH36" i="100" s="1"/>
  <c r="BI36" i="100" s="1"/>
  <c r="AZ433" i="100"/>
  <c r="AZ424" i="100"/>
  <c r="BC424" i="100" s="1"/>
  <c r="BH424" i="100" s="1"/>
  <c r="BI424" i="100" s="1"/>
  <c r="AZ464" i="100"/>
  <c r="BC464" i="100" s="1"/>
  <c r="BH464" i="100" s="1"/>
  <c r="BI464" i="100" s="1"/>
  <c r="AZ373" i="100"/>
  <c r="BC373" i="100" s="1"/>
  <c r="BH373" i="100" s="1"/>
  <c r="BI373" i="100" s="1"/>
  <c r="AZ223" i="100"/>
  <c r="BC223" i="100" s="1"/>
  <c r="BH223" i="100" s="1"/>
  <c r="BI223" i="100" s="1"/>
  <c r="AZ220" i="100"/>
  <c r="BC220" i="100" s="1"/>
  <c r="BH220" i="100" s="1"/>
  <c r="BI220" i="100" s="1"/>
  <c r="AZ57" i="100"/>
  <c r="BC57" i="100" s="1"/>
  <c r="BH57" i="100" s="1"/>
  <c r="BI57" i="100" s="1"/>
  <c r="AZ265" i="100"/>
  <c r="BC265" i="100" s="1"/>
  <c r="BH265" i="100" s="1"/>
  <c r="BI265" i="100" s="1"/>
  <c r="AZ63" i="100"/>
  <c r="BC63" i="100" s="1"/>
  <c r="BH63" i="100" s="1"/>
  <c r="BI63" i="100" s="1"/>
  <c r="AZ370" i="100"/>
  <c r="BC370" i="100" s="1"/>
  <c r="BH370" i="100" s="1"/>
  <c r="BI370" i="100" s="1"/>
  <c r="AZ403" i="100"/>
  <c r="BC403" i="100" s="1"/>
  <c r="BH403" i="100" s="1"/>
  <c r="BI403" i="100" s="1"/>
  <c r="AZ355" i="100"/>
  <c r="BC355" i="100" s="1"/>
  <c r="BH355" i="100" s="1"/>
  <c r="BI355" i="100" s="1"/>
  <c r="AZ346" i="100"/>
  <c r="BC346" i="100" s="1"/>
  <c r="BH346" i="100" s="1"/>
  <c r="BI346" i="100" s="1"/>
  <c r="AZ217" i="100"/>
  <c r="BC217" i="100" s="1"/>
  <c r="BH217" i="100" s="1"/>
  <c r="BI217" i="100" s="1"/>
  <c r="BA316" i="100"/>
  <c r="BA51" i="100"/>
  <c r="BA187" i="100"/>
  <c r="BA274" i="100"/>
  <c r="AZ90" i="100"/>
  <c r="BC90" i="100" s="1"/>
  <c r="BH90" i="100" s="1"/>
  <c r="BI90" i="100" s="1"/>
  <c r="AZ84" i="100"/>
  <c r="BC84" i="100" s="1"/>
  <c r="BH84" i="100" s="1"/>
  <c r="BI84" i="100" s="1"/>
  <c r="AZ475" i="100"/>
  <c r="BC475" i="100" s="1"/>
  <c r="BH475" i="100" s="1"/>
  <c r="BI475" i="100" s="1"/>
  <c r="AZ181" i="100"/>
  <c r="BC181" i="100" s="1"/>
  <c r="BH181" i="100" s="1"/>
  <c r="BI181" i="100" s="1"/>
  <c r="AZ443" i="100"/>
  <c r="BC443" i="100" s="1"/>
  <c r="BH443" i="100" s="1"/>
  <c r="BI443" i="100" s="1"/>
  <c r="AZ175" i="100"/>
  <c r="BC175" i="100" s="1"/>
  <c r="BH175" i="100" s="1"/>
  <c r="BI175" i="100" s="1"/>
  <c r="AZ250" i="100"/>
  <c r="BC250" i="100" s="1"/>
  <c r="BH250" i="100" s="1"/>
  <c r="BI250" i="100" s="1"/>
  <c r="AZ477" i="100"/>
  <c r="BC477" i="100" s="1"/>
  <c r="BH477" i="100" s="1"/>
  <c r="BI477" i="100" s="1"/>
  <c r="AZ470" i="100"/>
  <c r="BC470" i="100" s="1"/>
  <c r="BH470" i="100" s="1"/>
  <c r="BI470" i="100" s="1"/>
  <c r="AZ232" i="100"/>
  <c r="BC232" i="100" s="1"/>
  <c r="BH232" i="100" s="1"/>
  <c r="BI232" i="100" s="1"/>
  <c r="BC433" i="100"/>
  <c r="BH433" i="100" s="1"/>
  <c r="BI433" i="100" s="1"/>
  <c r="BC427" i="100"/>
  <c r="BH427" i="100" s="1"/>
  <c r="BI427" i="100" s="1"/>
  <c r="AZ479" i="100"/>
  <c r="AZ458" i="100"/>
  <c r="AZ455" i="100"/>
  <c r="AZ430" i="100"/>
  <c r="AZ449" i="100"/>
  <c r="AZ418" i="100"/>
  <c r="AZ467" i="100"/>
  <c r="AZ452" i="100"/>
  <c r="AZ421" i="100"/>
  <c r="AZ379" i="100"/>
  <c r="BC409" i="100"/>
  <c r="BH409" i="100" s="1"/>
  <c r="BI409" i="100" s="1"/>
  <c r="BC397" i="100"/>
  <c r="BH397" i="100" s="1"/>
  <c r="BI397" i="100" s="1"/>
  <c r="BA340" i="100"/>
  <c r="AZ340" i="100"/>
  <c r="AZ412" i="100"/>
  <c r="AZ367" i="100"/>
  <c r="AZ361" i="100"/>
  <c r="AZ358" i="100"/>
  <c r="AZ391" i="100"/>
  <c r="AZ349" i="100"/>
  <c r="AZ334" i="100"/>
  <c r="AZ331" i="100"/>
  <c r="AZ229" i="100"/>
  <c r="AZ364" i="100"/>
  <c r="AZ400" i="100"/>
  <c r="AZ394" i="100"/>
  <c r="AZ352" i="100"/>
  <c r="AZ343" i="100"/>
  <c r="AZ337" i="100"/>
  <c r="AZ24" i="100"/>
  <c r="BC51" i="100"/>
  <c r="BH51" i="100" s="1"/>
  <c r="BI51" i="100" s="1"/>
  <c r="BC187" i="100"/>
  <c r="BH187" i="100" s="1"/>
  <c r="BI187" i="100" s="1"/>
  <c r="BC274" i="100"/>
  <c r="BH274" i="100" s="1"/>
  <c r="BI274" i="100" s="1"/>
  <c r="BA473" i="100"/>
  <c r="AZ473" i="100"/>
  <c r="BA268" i="100"/>
  <c r="AZ268" i="100"/>
  <c r="BA178" i="100"/>
  <c r="AZ178" i="100"/>
  <c r="BA99" i="100"/>
  <c r="AZ99" i="100"/>
  <c r="BA262" i="100"/>
  <c r="AZ262" i="100"/>
  <c r="BA256" i="100"/>
  <c r="AZ256" i="100"/>
  <c r="BA253" i="100"/>
  <c r="AZ253" i="100"/>
  <c r="BA75" i="100"/>
  <c r="AZ75" i="100"/>
  <c r="BA169" i="100"/>
  <c r="AZ169" i="100"/>
  <c r="BA163" i="100"/>
  <c r="AZ163" i="100"/>
  <c r="BA69" i="100"/>
  <c r="AZ69" i="100"/>
  <c r="BA66" i="100"/>
  <c r="AZ66" i="100"/>
  <c r="BA27" i="100"/>
  <c r="AZ27" i="100"/>
  <c r="BA9" i="100"/>
  <c r="AZ9" i="100"/>
  <c r="BA154" i="100"/>
  <c r="AZ154" i="100"/>
  <c r="BA247" i="100"/>
  <c r="AZ247" i="100"/>
  <c r="BA45" i="100"/>
  <c r="AZ45" i="100"/>
  <c r="BA142" i="100"/>
  <c r="AZ142" i="100"/>
  <c r="BA244" i="100"/>
  <c r="AZ244" i="100"/>
  <c r="BA461" i="100"/>
  <c r="AZ461" i="100"/>
  <c r="BA136" i="100"/>
  <c r="AZ136" i="100"/>
  <c r="BA133" i="100"/>
  <c r="AZ133" i="100"/>
  <c r="BA130" i="100"/>
  <c r="AZ130" i="100"/>
  <c r="BA127" i="100"/>
  <c r="AZ127" i="100"/>
  <c r="BA241" i="100"/>
  <c r="AZ241" i="100"/>
  <c r="BA385" i="100"/>
  <c r="AZ385" i="100"/>
  <c r="BA18" i="100"/>
  <c r="AZ18" i="100"/>
  <c r="BA33" i="100"/>
  <c r="AZ33" i="100"/>
  <c r="BA87" i="100"/>
  <c r="AZ87" i="100"/>
  <c r="BA121" i="100"/>
  <c r="AZ121" i="100"/>
  <c r="BA118" i="100"/>
  <c r="AZ118" i="100"/>
  <c r="BA235" i="100"/>
  <c r="AZ235" i="100"/>
  <c r="BC271" i="100"/>
  <c r="BH271" i="100" s="1"/>
  <c r="BI271" i="100" s="1"/>
  <c r="BC259" i="100"/>
  <c r="BH259" i="100" s="1"/>
  <c r="BI259" i="100" s="1"/>
  <c r="BC166" i="100"/>
  <c r="BH166" i="100" s="1"/>
  <c r="BI166" i="100" s="1"/>
  <c r="BC12" i="100"/>
  <c r="BH12" i="100" s="1"/>
  <c r="BI12" i="100" s="1"/>
  <c r="BC145" i="100"/>
  <c r="BH145" i="100" s="1"/>
  <c r="BI145" i="100" s="1"/>
  <c r="BB436" i="100"/>
  <c r="BC96" i="100"/>
  <c r="BH96" i="100" s="1"/>
  <c r="BI96" i="100" s="1"/>
  <c r="BA93" i="100"/>
  <c r="AZ93" i="100"/>
  <c r="BA382" i="100"/>
  <c r="AZ382" i="100"/>
  <c r="BA15" i="100"/>
  <c r="AZ15" i="100"/>
  <c r="BA436" i="100"/>
  <c r="AZ436" i="100"/>
  <c r="AZ214" i="100"/>
  <c r="BA214" i="100"/>
  <c r="BA211" i="100"/>
  <c r="AZ211" i="100"/>
  <c r="BA325" i="100"/>
  <c r="AZ325" i="100"/>
  <c r="BA319" i="100"/>
  <c r="AZ319" i="100"/>
  <c r="BA313" i="100"/>
  <c r="AZ313" i="100"/>
  <c r="BA205" i="100"/>
  <c r="AZ205" i="100"/>
  <c r="BA202" i="100"/>
  <c r="AZ202" i="100"/>
  <c r="BA388" i="100"/>
  <c r="AZ388" i="100"/>
  <c r="BA199" i="100"/>
  <c r="AZ199" i="100"/>
  <c r="BA193" i="100"/>
  <c r="AZ193" i="100"/>
  <c r="BA190" i="100"/>
  <c r="AZ190" i="100"/>
  <c r="BA295" i="100"/>
  <c r="AZ295" i="100"/>
  <c r="BA292" i="100"/>
  <c r="AZ292" i="100"/>
  <c r="BA184" i="100"/>
  <c r="AZ184" i="100"/>
  <c r="BA283" i="100"/>
  <c r="AZ283" i="100"/>
  <c r="BA277" i="100"/>
  <c r="AZ277" i="100"/>
  <c r="BC208" i="100"/>
  <c r="BH208" i="100" s="1"/>
  <c r="BI208" i="100" s="1"/>
  <c r="BC307" i="100"/>
  <c r="BH307" i="100" s="1"/>
  <c r="BI307" i="100" s="1"/>
  <c r="BC301" i="100"/>
  <c r="BH301" i="100" s="1"/>
  <c r="BI301" i="100" s="1"/>
  <c r="BC286" i="100"/>
  <c r="BH286" i="100" s="1"/>
  <c r="BI286" i="100" s="1"/>
  <c r="BC328" i="100"/>
  <c r="BH328" i="100" s="1"/>
  <c r="BI328" i="100" s="1"/>
  <c r="BC196" i="100"/>
  <c r="BH196" i="100" s="1"/>
  <c r="BI196" i="100" s="1"/>
  <c r="BC105" i="100"/>
  <c r="BH105" i="100" s="1"/>
  <c r="BI105" i="100" s="1"/>
  <c r="BC160" i="100"/>
  <c r="BH160" i="100" s="1"/>
  <c r="BI160" i="100" s="1"/>
  <c r="BC440" i="100"/>
  <c r="BH440" i="100" s="1"/>
  <c r="BI440" i="100" s="1"/>
  <c r="AZ115" i="100"/>
  <c r="BC157" i="100"/>
  <c r="BH157" i="100" s="1"/>
  <c r="BI157" i="100" s="1"/>
  <c r="AZ481" i="100" l="1"/>
  <c r="BA481" i="100"/>
  <c r="BB481" i="100"/>
  <c r="BH30" i="100"/>
  <c r="BI30" i="100" s="1"/>
  <c r="BD30" i="100"/>
  <c r="BD427" i="100"/>
  <c r="BH124" i="100"/>
  <c r="BI124" i="100" s="1"/>
  <c r="BD112" i="100"/>
  <c r="BD220" i="100"/>
  <c r="BD226" i="100"/>
  <c r="BD39" i="100"/>
  <c r="BD223" i="100"/>
  <c r="BD373" i="100"/>
  <c r="BD166" i="100"/>
  <c r="BD139" i="100"/>
  <c r="BD310" i="100"/>
  <c r="BD63" i="100"/>
  <c r="BD475" i="100"/>
  <c r="BD376" i="100"/>
  <c r="BD433" i="100"/>
  <c r="BD108" i="100"/>
  <c r="BD443" i="100"/>
  <c r="BD42" i="100"/>
  <c r="BD307" i="100"/>
  <c r="BD102" i="100"/>
  <c r="BD238" i="100"/>
  <c r="BD280" i="100"/>
  <c r="BD316" i="100"/>
  <c r="BD57" i="100"/>
  <c r="BD346" i="100"/>
  <c r="BD397" i="100"/>
  <c r="BD446" i="100"/>
  <c r="BD406" i="100"/>
  <c r="BD409" i="100"/>
  <c r="BD415" i="100"/>
  <c r="BD464" i="100"/>
  <c r="BD81" i="100"/>
  <c r="BD54" i="100"/>
  <c r="BD250" i="100"/>
  <c r="BD21" i="100"/>
  <c r="BD151" i="100"/>
  <c r="BD289" i="100"/>
  <c r="BD286" i="100"/>
  <c r="BD84" i="100"/>
  <c r="BD96" i="100"/>
  <c r="BD265" i="100"/>
  <c r="BD145" i="100"/>
  <c r="BD271" i="100"/>
  <c r="BD304" i="100"/>
  <c r="BD187" i="100"/>
  <c r="BD60" i="100"/>
  <c r="BD355" i="100"/>
  <c r="BD403" i="100"/>
  <c r="BD370" i="100"/>
  <c r="BD424" i="100"/>
  <c r="BD477" i="100"/>
  <c r="BC115" i="100"/>
  <c r="BH115" i="100" s="1"/>
  <c r="BI115" i="100" s="1"/>
  <c r="BC214" i="100"/>
  <c r="BH214" i="100" s="1"/>
  <c r="BI214" i="100" s="1"/>
  <c r="BC118" i="100"/>
  <c r="BH118" i="100" s="1"/>
  <c r="BI118" i="100" s="1"/>
  <c r="BC87" i="100"/>
  <c r="BH87" i="100" s="1"/>
  <c r="BI87" i="100" s="1"/>
  <c r="BC18" i="100"/>
  <c r="BH18" i="100" s="1"/>
  <c r="BI18" i="100" s="1"/>
  <c r="BC385" i="100"/>
  <c r="BH385" i="100" s="1"/>
  <c r="BI385" i="100" s="1"/>
  <c r="BC127" i="100"/>
  <c r="BH127" i="100" s="1"/>
  <c r="BI127" i="100" s="1"/>
  <c r="BC133" i="100"/>
  <c r="BH133" i="100" s="1"/>
  <c r="BI133" i="100" s="1"/>
  <c r="BC461" i="100"/>
  <c r="BH461" i="100" s="1"/>
  <c r="BI461" i="100" s="1"/>
  <c r="BC142" i="100"/>
  <c r="BH142" i="100" s="1"/>
  <c r="BI142" i="100" s="1"/>
  <c r="BC247" i="100"/>
  <c r="BH247" i="100" s="1"/>
  <c r="BI247" i="100" s="1"/>
  <c r="BC9" i="100"/>
  <c r="BC66" i="100"/>
  <c r="BH66" i="100" s="1"/>
  <c r="BI66" i="100" s="1"/>
  <c r="BC169" i="100"/>
  <c r="BH169" i="100" s="1"/>
  <c r="BI169" i="100" s="1"/>
  <c r="BC253" i="100"/>
  <c r="BH253" i="100" s="1"/>
  <c r="BI253" i="100" s="1"/>
  <c r="BC262" i="100"/>
  <c r="BH262" i="100" s="1"/>
  <c r="BI262" i="100" s="1"/>
  <c r="BC178" i="100"/>
  <c r="BH178" i="100" s="1"/>
  <c r="BI178" i="100" s="1"/>
  <c r="BC24" i="100"/>
  <c r="BH24" i="100" s="1"/>
  <c r="BI24" i="100" s="1"/>
  <c r="BC394" i="100"/>
  <c r="BH394" i="100" s="1"/>
  <c r="BI394" i="100" s="1"/>
  <c r="BC331" i="100"/>
  <c r="BH331" i="100" s="1"/>
  <c r="BI331" i="100" s="1"/>
  <c r="BC358" i="100"/>
  <c r="BH358" i="100" s="1"/>
  <c r="BI358" i="100" s="1"/>
  <c r="BC340" i="100"/>
  <c r="BH340" i="100" s="1"/>
  <c r="BI340" i="100" s="1"/>
  <c r="BC379" i="100"/>
  <c r="BH379" i="100" s="1"/>
  <c r="BI379" i="100" s="1"/>
  <c r="BC418" i="100"/>
  <c r="BH418" i="100" s="1"/>
  <c r="BI418" i="100" s="1"/>
  <c r="BC458" i="100"/>
  <c r="BH458" i="100" s="1"/>
  <c r="BI458" i="100" s="1"/>
  <c r="BC15" i="100"/>
  <c r="BH15" i="100" s="1"/>
  <c r="BI15" i="100" s="1"/>
  <c r="BC382" i="100"/>
  <c r="BH382" i="100" s="1"/>
  <c r="BI382" i="100" s="1"/>
  <c r="BC93" i="100"/>
  <c r="BH93" i="100" s="1"/>
  <c r="BI93" i="100" s="1"/>
  <c r="BC235" i="100"/>
  <c r="BH235" i="100" s="1"/>
  <c r="BI235" i="100" s="1"/>
  <c r="BC121" i="100"/>
  <c r="BH121" i="100" s="1"/>
  <c r="BI121" i="100" s="1"/>
  <c r="BC33" i="100"/>
  <c r="BH33" i="100" s="1"/>
  <c r="BC241" i="100"/>
  <c r="BH241" i="100" s="1"/>
  <c r="BI241" i="100" s="1"/>
  <c r="BC130" i="100"/>
  <c r="BH130" i="100" s="1"/>
  <c r="BI130" i="100" s="1"/>
  <c r="BC136" i="100"/>
  <c r="BH136" i="100" s="1"/>
  <c r="BI136" i="100" s="1"/>
  <c r="BC244" i="100"/>
  <c r="BH244" i="100" s="1"/>
  <c r="BI244" i="100" s="1"/>
  <c r="BC45" i="100"/>
  <c r="BH45" i="100" s="1"/>
  <c r="BI45" i="100" s="1"/>
  <c r="BC154" i="100"/>
  <c r="BH154" i="100" s="1"/>
  <c r="BI154" i="100" s="1"/>
  <c r="BC27" i="100"/>
  <c r="BH27" i="100" s="1"/>
  <c r="BI27" i="100" s="1"/>
  <c r="BC69" i="100"/>
  <c r="BH69" i="100" s="1"/>
  <c r="BI69" i="100" s="1"/>
  <c r="BC163" i="100"/>
  <c r="BH163" i="100" s="1"/>
  <c r="BI163" i="100" s="1"/>
  <c r="BC75" i="100"/>
  <c r="BH75" i="100" s="1"/>
  <c r="BI75" i="100" s="1"/>
  <c r="BC256" i="100"/>
  <c r="BH256" i="100" s="1"/>
  <c r="BI256" i="100" s="1"/>
  <c r="BC99" i="100"/>
  <c r="BH99" i="100" s="1"/>
  <c r="BI99" i="100" s="1"/>
  <c r="BC268" i="100"/>
  <c r="BH268" i="100" s="1"/>
  <c r="BI268" i="100" s="1"/>
  <c r="BC473" i="100"/>
  <c r="BH473" i="100" s="1"/>
  <c r="BI473" i="100" s="1"/>
  <c r="BD181" i="100"/>
  <c r="BC343" i="100"/>
  <c r="BH343" i="100" s="1"/>
  <c r="BI343" i="100" s="1"/>
  <c r="BC364" i="100"/>
  <c r="BH364" i="100" s="1"/>
  <c r="BI364" i="100" s="1"/>
  <c r="BC349" i="100"/>
  <c r="BH349" i="100" s="1"/>
  <c r="BI349" i="100" s="1"/>
  <c r="BC367" i="100"/>
  <c r="BH367" i="100" s="1"/>
  <c r="BI367" i="100" s="1"/>
  <c r="BD217" i="100"/>
  <c r="BC452" i="100"/>
  <c r="BH452" i="100" s="1"/>
  <c r="BI452" i="100" s="1"/>
  <c r="BC430" i="100"/>
  <c r="BH430" i="100" s="1"/>
  <c r="BI430" i="100" s="1"/>
  <c r="BD72" i="100"/>
  <c r="BD90" i="100"/>
  <c r="BD157" i="100"/>
  <c r="BD175" i="100"/>
  <c r="BD48" i="100"/>
  <c r="BD440" i="100"/>
  <c r="BD160" i="100"/>
  <c r="BD105" i="100"/>
  <c r="BD196" i="100"/>
  <c r="BD328" i="100"/>
  <c r="BD301" i="100"/>
  <c r="BD208" i="100"/>
  <c r="BC277" i="100"/>
  <c r="BH277" i="100" s="1"/>
  <c r="BI277" i="100" s="1"/>
  <c r="BC283" i="100"/>
  <c r="BH283" i="100" s="1"/>
  <c r="BI283" i="100" s="1"/>
  <c r="BC184" i="100"/>
  <c r="BH184" i="100" s="1"/>
  <c r="BI184" i="100" s="1"/>
  <c r="BC292" i="100"/>
  <c r="BH292" i="100" s="1"/>
  <c r="BI292" i="100" s="1"/>
  <c r="BC295" i="100"/>
  <c r="BH295" i="100" s="1"/>
  <c r="BI295" i="100" s="1"/>
  <c r="BC190" i="100"/>
  <c r="BH190" i="100" s="1"/>
  <c r="BI190" i="100" s="1"/>
  <c r="BC193" i="100"/>
  <c r="BH193" i="100" s="1"/>
  <c r="BI193" i="100" s="1"/>
  <c r="BC199" i="100"/>
  <c r="BH199" i="100" s="1"/>
  <c r="BI199" i="100" s="1"/>
  <c r="BC388" i="100"/>
  <c r="BH388" i="100" s="1"/>
  <c r="BI388" i="100" s="1"/>
  <c r="BC202" i="100"/>
  <c r="BH202" i="100" s="1"/>
  <c r="BI202" i="100" s="1"/>
  <c r="BC205" i="100"/>
  <c r="BH205" i="100" s="1"/>
  <c r="BI205" i="100" s="1"/>
  <c r="BC313" i="100"/>
  <c r="BH313" i="100" s="1"/>
  <c r="BI313" i="100" s="1"/>
  <c r="BC319" i="100"/>
  <c r="BH319" i="100" s="1"/>
  <c r="BI319" i="100" s="1"/>
  <c r="BC325" i="100"/>
  <c r="BH325" i="100" s="1"/>
  <c r="BI325" i="100" s="1"/>
  <c r="BC211" i="100"/>
  <c r="BH211" i="100" s="1"/>
  <c r="BI211" i="100" s="1"/>
  <c r="BC436" i="100"/>
  <c r="BD436" i="100" s="1"/>
  <c r="BD232" i="100"/>
  <c r="BD36" i="100"/>
  <c r="BD148" i="100"/>
  <c r="BD172" i="100"/>
  <c r="BD124" i="100"/>
  <c r="BD78" i="100"/>
  <c r="BD12" i="100"/>
  <c r="BD259" i="100"/>
  <c r="BD298" i="100"/>
  <c r="BD322" i="100"/>
  <c r="BD274" i="100"/>
  <c r="BD51" i="100"/>
  <c r="BC337" i="100"/>
  <c r="BH337" i="100" s="1"/>
  <c r="BI337" i="100" s="1"/>
  <c r="BC352" i="100"/>
  <c r="BH352" i="100" s="1"/>
  <c r="BI352" i="100" s="1"/>
  <c r="BC400" i="100"/>
  <c r="BH400" i="100" s="1"/>
  <c r="BI400" i="100" s="1"/>
  <c r="BC229" i="100"/>
  <c r="BH229" i="100" s="1"/>
  <c r="BI229" i="100" s="1"/>
  <c r="BC334" i="100"/>
  <c r="BH334" i="100" s="1"/>
  <c r="BI334" i="100" s="1"/>
  <c r="BC391" i="100"/>
  <c r="BH391" i="100" s="1"/>
  <c r="BI391" i="100" s="1"/>
  <c r="BC361" i="100"/>
  <c r="BH361" i="100" s="1"/>
  <c r="BI361" i="100" s="1"/>
  <c r="BC412" i="100"/>
  <c r="BH412" i="100" s="1"/>
  <c r="BI412" i="100" s="1"/>
  <c r="BC421" i="100"/>
  <c r="BH421" i="100" s="1"/>
  <c r="BI421" i="100" s="1"/>
  <c r="BC467" i="100"/>
  <c r="BH467" i="100" s="1"/>
  <c r="BI467" i="100" s="1"/>
  <c r="BC449" i="100"/>
  <c r="BH449" i="100" s="1"/>
  <c r="BI449" i="100" s="1"/>
  <c r="BC455" i="100"/>
  <c r="BH455" i="100" s="1"/>
  <c r="BI455" i="100" s="1"/>
  <c r="BC479" i="100"/>
  <c r="BH479" i="100" s="1"/>
  <c r="BI479" i="100" s="1"/>
  <c r="BD470" i="100"/>
  <c r="BH9" i="100" l="1"/>
  <c r="BI9" i="100" s="1"/>
  <c r="BC481" i="100"/>
  <c r="BD481" i="100" s="1"/>
  <c r="BI33" i="100"/>
  <c r="BD15" i="100"/>
  <c r="BD253" i="100"/>
  <c r="BD18" i="100"/>
  <c r="BD211" i="100"/>
  <c r="BD340" i="100"/>
  <c r="BD367" i="100"/>
  <c r="BD256" i="100"/>
  <c r="BD193" i="100"/>
  <c r="BD136" i="100"/>
  <c r="BD205" i="100"/>
  <c r="BD184" i="100"/>
  <c r="BD27" i="100"/>
  <c r="BD121" i="100"/>
  <c r="BD391" i="100"/>
  <c r="BD247" i="100"/>
  <c r="BD118" i="100"/>
  <c r="BD455" i="100"/>
  <c r="BD467" i="100"/>
  <c r="BD352" i="100"/>
  <c r="BD325" i="100"/>
  <c r="BD319" i="100"/>
  <c r="BD202" i="100"/>
  <c r="BD388" i="100"/>
  <c r="BD190" i="100"/>
  <c r="BD295" i="100"/>
  <c r="BD283" i="100"/>
  <c r="BD277" i="100"/>
  <c r="BD473" i="100"/>
  <c r="BD268" i="100"/>
  <c r="BD75" i="100"/>
  <c r="BD163" i="100"/>
  <c r="BD154" i="100"/>
  <c r="BD45" i="100"/>
  <c r="BD130" i="100"/>
  <c r="BD241" i="100"/>
  <c r="BD235" i="100"/>
  <c r="BD93" i="100"/>
  <c r="BD394" i="100"/>
  <c r="BD178" i="100"/>
  <c r="BD169" i="100"/>
  <c r="BD66" i="100"/>
  <c r="BD142" i="100"/>
  <c r="BD461" i="100"/>
  <c r="BD133" i="100"/>
  <c r="BD127" i="100"/>
  <c r="BD385" i="100"/>
  <c r="BD115" i="100"/>
  <c r="BD412" i="100"/>
  <c r="BD229" i="100"/>
  <c r="BD313" i="100"/>
  <c r="BD199" i="100"/>
  <c r="BD292" i="100"/>
  <c r="BD452" i="100"/>
  <c r="BD364" i="100"/>
  <c r="BD99" i="100"/>
  <c r="BD69" i="100"/>
  <c r="BD244" i="100"/>
  <c r="BD33" i="100"/>
  <c r="BD382" i="100"/>
  <c r="BD458" i="100"/>
  <c r="BD379" i="100"/>
  <c r="BD358" i="100"/>
  <c r="BD262" i="100"/>
  <c r="BD9" i="100"/>
  <c r="BD87" i="100"/>
  <c r="BD479" i="100"/>
  <c r="BD449" i="100"/>
  <c r="BD421" i="100"/>
  <c r="BD361" i="100"/>
  <c r="BD334" i="100"/>
  <c r="BD400" i="100"/>
  <c r="BD337" i="100"/>
  <c r="BH436" i="100"/>
  <c r="BH481" i="100" s="1"/>
  <c r="BI481" i="100" s="1"/>
  <c r="BD430" i="100"/>
  <c r="BD349" i="100"/>
  <c r="BD343" i="100"/>
  <c r="BD418" i="100"/>
  <c r="BD331" i="100"/>
  <c r="BD24" i="100"/>
  <c r="BD214" i="100"/>
  <c r="BI436" i="100" l="1"/>
  <c r="L25" i="94" l="1"/>
  <c r="I25" i="94"/>
  <c r="C22" i="94"/>
  <c r="B22" i="94"/>
  <c r="H18" i="94"/>
  <c r="G18" i="94"/>
  <c r="C15" i="94"/>
  <c r="B15" i="94"/>
  <c r="H14" i="94"/>
  <c r="H19" i="94" s="1"/>
  <c r="G14" i="94"/>
  <c r="G19" i="94" s="1"/>
  <c r="AV162" i="93"/>
  <c r="AW162" i="93" s="1"/>
  <c r="AX162" i="93" s="1"/>
  <c r="AU162" i="93"/>
  <c r="AT162" i="93"/>
  <c r="AQ162" i="93"/>
  <c r="BI162" i="93" s="1"/>
  <c r="BJ162" i="93" s="1"/>
  <c r="AM162" i="93"/>
  <c r="AL162" i="93"/>
  <c r="AC162" i="93"/>
  <c r="AB162" i="93"/>
  <c r="O162" i="93"/>
  <c r="N162" i="93"/>
  <c r="AV161" i="93"/>
  <c r="AW161" i="93" s="1"/>
  <c r="AX161" i="93" s="1"/>
  <c r="AU161" i="93"/>
  <c r="AT161" i="93"/>
  <c r="AQ161" i="93"/>
  <c r="BI161" i="93" s="1"/>
  <c r="BJ161" i="93" s="1"/>
  <c r="AM161" i="93"/>
  <c r="AL161" i="93"/>
  <c r="AC161" i="93"/>
  <c r="AB161" i="93"/>
  <c r="O161" i="93"/>
  <c r="N161" i="93"/>
  <c r="AV160" i="93"/>
  <c r="AW160" i="93" s="1"/>
  <c r="AX160" i="93" s="1"/>
  <c r="AU160" i="93"/>
  <c r="AT160" i="93"/>
  <c r="AQ160" i="93"/>
  <c r="BI160" i="93" s="1"/>
  <c r="BJ160" i="93" s="1"/>
  <c r="AM160" i="93"/>
  <c r="AL160" i="93"/>
  <c r="AC160" i="93"/>
  <c r="AB160" i="93"/>
  <c r="O160" i="93"/>
  <c r="N160" i="93"/>
  <c r="AV159" i="93"/>
  <c r="AW159" i="93" s="1"/>
  <c r="AX159" i="93" s="1"/>
  <c r="AU159" i="93"/>
  <c r="AT159" i="93"/>
  <c r="AQ159" i="93"/>
  <c r="BI159" i="93" s="1"/>
  <c r="BJ159" i="93" s="1"/>
  <c r="AM159" i="93"/>
  <c r="AL159" i="93"/>
  <c r="AC159" i="93"/>
  <c r="AB159" i="93"/>
  <c r="O159" i="93"/>
  <c r="N159" i="93"/>
  <c r="AV158" i="93"/>
  <c r="AW158" i="93" s="1"/>
  <c r="AX158" i="93" s="1"/>
  <c r="AU158" i="93"/>
  <c r="AT158" i="93"/>
  <c r="AQ158" i="93"/>
  <c r="BI158" i="93" s="1"/>
  <c r="BJ158" i="93" s="1"/>
  <c r="AM158" i="93"/>
  <c r="AL158" i="93"/>
  <c r="AC158" i="93"/>
  <c r="AB158" i="93"/>
  <c r="O158" i="93"/>
  <c r="N158" i="93"/>
  <c r="AV157" i="93"/>
  <c r="AW157" i="93" s="1"/>
  <c r="AX157" i="93" s="1"/>
  <c r="AU157" i="93"/>
  <c r="AT157" i="93"/>
  <c r="AQ157" i="93"/>
  <c r="BI157" i="93" s="1"/>
  <c r="BJ157" i="93" s="1"/>
  <c r="AM157" i="93"/>
  <c r="AL157" i="93"/>
  <c r="AC157" i="93"/>
  <c r="AB157" i="93"/>
  <c r="O157" i="93"/>
  <c r="N157" i="93"/>
  <c r="AV156" i="93"/>
  <c r="AW156" i="93" s="1"/>
  <c r="AX156" i="93" s="1"/>
  <c r="AU156" i="93"/>
  <c r="AT156" i="93"/>
  <c r="AQ156" i="93"/>
  <c r="BI156" i="93" s="1"/>
  <c r="BJ156" i="93" s="1"/>
  <c r="AM156" i="93"/>
  <c r="AL156" i="93"/>
  <c r="AC156" i="93"/>
  <c r="AB156" i="93"/>
  <c r="O156" i="93"/>
  <c r="N156" i="93"/>
  <c r="AV155" i="93"/>
  <c r="AW155" i="93" s="1"/>
  <c r="AX155" i="93" s="1"/>
  <c r="AU155" i="93"/>
  <c r="AT155" i="93"/>
  <c r="AQ155" i="93"/>
  <c r="BI155" i="93" s="1"/>
  <c r="BJ155" i="93" s="1"/>
  <c r="AM155" i="93"/>
  <c r="AL155" i="93"/>
  <c r="AC155" i="93"/>
  <c r="AB155" i="93"/>
  <c r="O155" i="93"/>
  <c r="N155" i="93"/>
  <c r="AV154" i="93"/>
  <c r="AW154" i="93" s="1"/>
  <c r="AX154" i="93" s="1"/>
  <c r="AU154" i="93"/>
  <c r="AT154" i="93"/>
  <c r="AQ154" i="93"/>
  <c r="BI154" i="93" s="1"/>
  <c r="BJ154" i="93" s="1"/>
  <c r="AM154" i="93"/>
  <c r="AL154" i="93"/>
  <c r="AC154" i="93"/>
  <c r="AB154" i="93"/>
  <c r="O154" i="93"/>
  <c r="N154" i="93"/>
  <c r="AV153" i="93"/>
  <c r="AW153" i="93" s="1"/>
  <c r="AX153" i="93" s="1"/>
  <c r="AU153" i="93"/>
  <c r="AT153" i="93"/>
  <c r="AQ153" i="93"/>
  <c r="BI153" i="93" s="1"/>
  <c r="BJ153" i="93" s="1"/>
  <c r="AM153" i="93"/>
  <c r="AL153" i="93"/>
  <c r="AC153" i="93"/>
  <c r="AB153" i="93"/>
  <c r="O153" i="93"/>
  <c r="N153" i="93"/>
  <c r="AV152" i="93"/>
  <c r="AW152" i="93" s="1"/>
  <c r="AX152" i="93" s="1"/>
  <c r="AU152" i="93"/>
  <c r="AT152" i="93"/>
  <c r="AQ152" i="93"/>
  <c r="BI152" i="93" s="1"/>
  <c r="BJ152" i="93" s="1"/>
  <c r="AM152" i="93"/>
  <c r="AL152" i="93"/>
  <c r="AC152" i="93"/>
  <c r="AB152" i="93"/>
  <c r="O152" i="93"/>
  <c r="N152" i="93"/>
  <c r="AV151" i="93"/>
  <c r="AW151" i="93" s="1"/>
  <c r="AX151" i="93" s="1"/>
  <c r="AU151" i="93"/>
  <c r="AT151" i="93"/>
  <c r="AQ151" i="93"/>
  <c r="BI151" i="93" s="1"/>
  <c r="BJ151" i="93" s="1"/>
  <c r="AM151" i="93"/>
  <c r="AL151" i="93"/>
  <c r="AC151" i="93"/>
  <c r="AB151" i="93"/>
  <c r="O151" i="93"/>
  <c r="N151" i="93"/>
  <c r="AV150" i="93"/>
  <c r="AW150" i="93" s="1"/>
  <c r="AX150" i="93" s="1"/>
  <c r="AU150" i="93"/>
  <c r="AT150" i="93"/>
  <c r="AQ150" i="93"/>
  <c r="BI150" i="93" s="1"/>
  <c r="BJ150" i="93" s="1"/>
  <c r="AM150" i="93"/>
  <c r="AL150" i="93"/>
  <c r="AC150" i="93"/>
  <c r="AB150" i="93"/>
  <c r="O150" i="93"/>
  <c r="N150" i="93"/>
  <c r="AV149" i="93"/>
  <c r="AW149" i="93" s="1"/>
  <c r="AX149" i="93" s="1"/>
  <c r="AU149" i="93"/>
  <c r="AT149" i="93"/>
  <c r="AQ149" i="93"/>
  <c r="BI149" i="93" s="1"/>
  <c r="BJ149" i="93" s="1"/>
  <c r="AM149" i="93"/>
  <c r="AL149" i="93"/>
  <c r="AC149" i="93"/>
  <c r="AB149" i="93"/>
  <c r="O149" i="93"/>
  <c r="N149" i="93"/>
  <c r="AV148" i="93"/>
  <c r="AW148" i="93" s="1"/>
  <c r="AX148" i="93" s="1"/>
  <c r="AU148" i="93"/>
  <c r="AT148" i="93"/>
  <c r="AQ148" i="93"/>
  <c r="BI148" i="93" s="1"/>
  <c r="BJ148" i="93" s="1"/>
  <c r="AM148" i="93"/>
  <c r="AL148" i="93"/>
  <c r="AC148" i="93"/>
  <c r="AB148" i="93"/>
  <c r="O148" i="93"/>
  <c r="N148" i="93"/>
  <c r="AV147" i="93"/>
  <c r="AW147" i="93" s="1"/>
  <c r="AX147" i="93" s="1"/>
  <c r="AU147" i="93"/>
  <c r="AT147" i="93"/>
  <c r="AQ147" i="93"/>
  <c r="BI147" i="93" s="1"/>
  <c r="BJ147" i="93" s="1"/>
  <c r="AM147" i="93"/>
  <c r="AL147" i="93"/>
  <c r="AC147" i="93"/>
  <c r="AB147" i="93"/>
  <c r="O147" i="93"/>
  <c r="N147" i="93"/>
  <c r="AV146" i="93"/>
  <c r="AW146" i="93" s="1"/>
  <c r="AX146" i="93" s="1"/>
  <c r="AU146" i="93"/>
  <c r="AT146" i="93"/>
  <c r="AQ146" i="93"/>
  <c r="BI146" i="93" s="1"/>
  <c r="BJ146" i="93" s="1"/>
  <c r="AM146" i="93"/>
  <c r="AL146" i="93"/>
  <c r="AC146" i="93"/>
  <c r="AB146" i="93"/>
  <c r="O146" i="93"/>
  <c r="N146" i="93"/>
  <c r="AV145" i="93"/>
  <c r="AW145" i="93" s="1"/>
  <c r="AX145" i="93" s="1"/>
  <c r="AU145" i="93"/>
  <c r="AT145" i="93"/>
  <c r="AQ145" i="93"/>
  <c r="BI145" i="93" s="1"/>
  <c r="BJ145" i="93" s="1"/>
  <c r="AM145" i="93"/>
  <c r="AL145" i="93"/>
  <c r="AC145" i="93"/>
  <c r="AB145" i="93"/>
  <c r="O145" i="93"/>
  <c r="N145" i="93"/>
  <c r="AV144" i="93"/>
  <c r="AW144" i="93" s="1"/>
  <c r="AX144" i="93" s="1"/>
  <c r="AU144" i="93"/>
  <c r="AT144" i="93"/>
  <c r="AQ144" i="93"/>
  <c r="BI144" i="93" s="1"/>
  <c r="BJ144" i="93" s="1"/>
  <c r="AM144" i="93"/>
  <c r="AL144" i="93"/>
  <c r="AC144" i="93"/>
  <c r="AB144" i="93"/>
  <c r="O144" i="93"/>
  <c r="N144" i="93"/>
  <c r="AV143" i="93"/>
  <c r="AW143" i="93" s="1"/>
  <c r="AX143" i="93" s="1"/>
  <c r="AU143" i="93"/>
  <c r="AT143" i="93"/>
  <c r="AQ143" i="93"/>
  <c r="BI143" i="93" s="1"/>
  <c r="BJ143" i="93" s="1"/>
  <c r="AM143" i="93"/>
  <c r="AL143" i="93"/>
  <c r="AC143" i="93"/>
  <c r="AB143" i="93"/>
  <c r="O143" i="93"/>
  <c r="N143" i="93"/>
  <c r="AV142" i="93"/>
  <c r="AW142" i="93" s="1"/>
  <c r="AX142" i="93" s="1"/>
  <c r="AU142" i="93"/>
  <c r="AT142" i="93"/>
  <c r="AQ142" i="93"/>
  <c r="BI142" i="93" s="1"/>
  <c r="BJ142" i="93" s="1"/>
  <c r="AM142" i="93"/>
  <c r="AL142" i="93"/>
  <c r="AC142" i="93"/>
  <c r="AB142" i="93"/>
  <c r="O142" i="93"/>
  <c r="N142" i="93"/>
  <c r="AV141" i="93"/>
  <c r="AW141" i="93" s="1"/>
  <c r="AX141" i="93" s="1"/>
  <c r="AU141" i="93"/>
  <c r="AT141" i="93"/>
  <c r="AQ141" i="93"/>
  <c r="BI141" i="93" s="1"/>
  <c r="BJ141" i="93" s="1"/>
  <c r="AM141" i="93"/>
  <c r="AL141" i="93"/>
  <c r="AC141" i="93"/>
  <c r="AB141" i="93"/>
  <c r="O141" i="93"/>
  <c r="N141" i="93"/>
  <c r="AV140" i="93"/>
  <c r="AW140" i="93" s="1"/>
  <c r="AX140" i="93" s="1"/>
  <c r="AU140" i="93"/>
  <c r="AT140" i="93"/>
  <c r="AQ140" i="93"/>
  <c r="BI140" i="93" s="1"/>
  <c r="BJ140" i="93" s="1"/>
  <c r="AM140" i="93"/>
  <c r="AL140" i="93"/>
  <c r="AC140" i="93"/>
  <c r="AB140" i="93"/>
  <c r="O140" i="93"/>
  <c r="N140" i="93"/>
  <c r="AV139" i="93"/>
  <c r="AW139" i="93" s="1"/>
  <c r="AX139" i="93" s="1"/>
  <c r="AU139" i="93"/>
  <c r="AT139" i="93"/>
  <c r="AQ139" i="93"/>
  <c r="BI139" i="93" s="1"/>
  <c r="BJ139" i="93" s="1"/>
  <c r="AM139" i="93"/>
  <c r="AL139" i="93"/>
  <c r="AC139" i="93"/>
  <c r="AB139" i="93"/>
  <c r="O139" i="93"/>
  <c r="N139" i="93"/>
  <c r="AV138" i="93"/>
  <c r="AW138" i="93" s="1"/>
  <c r="AX138" i="93" s="1"/>
  <c r="AU138" i="93"/>
  <c r="AT138" i="93"/>
  <c r="AQ138" i="93"/>
  <c r="BI138" i="93" s="1"/>
  <c r="BJ138" i="93" s="1"/>
  <c r="AM138" i="93"/>
  <c r="AL138" i="93"/>
  <c r="AC138" i="93"/>
  <c r="AB138" i="93"/>
  <c r="O138" i="93"/>
  <c r="N138" i="93"/>
  <c r="AV137" i="93"/>
  <c r="AW137" i="93" s="1"/>
  <c r="AX137" i="93" s="1"/>
  <c r="AU137" i="93"/>
  <c r="AT137" i="93"/>
  <c r="AQ137" i="93"/>
  <c r="BI137" i="93" s="1"/>
  <c r="BJ137" i="93" s="1"/>
  <c r="AM137" i="93"/>
  <c r="AL137" i="93"/>
  <c r="AC137" i="93"/>
  <c r="AB137" i="93"/>
  <c r="O137" i="93"/>
  <c r="N137" i="93"/>
  <c r="AV136" i="93"/>
  <c r="AW136" i="93" s="1"/>
  <c r="AX136" i="93" s="1"/>
  <c r="AU136" i="93"/>
  <c r="AT136" i="93"/>
  <c r="AQ136" i="93"/>
  <c r="BI136" i="93" s="1"/>
  <c r="BJ136" i="93" s="1"/>
  <c r="AM136" i="93"/>
  <c r="AL136" i="93"/>
  <c r="AC136" i="93"/>
  <c r="AB136" i="93"/>
  <c r="O136" i="93"/>
  <c r="N136" i="93"/>
  <c r="AV135" i="93"/>
  <c r="AW135" i="93" s="1"/>
  <c r="AX135" i="93" s="1"/>
  <c r="AU135" i="93"/>
  <c r="AT135" i="93"/>
  <c r="AQ135" i="93"/>
  <c r="BI135" i="93" s="1"/>
  <c r="BJ135" i="93" s="1"/>
  <c r="AM135" i="93"/>
  <c r="AL135" i="93"/>
  <c r="AC135" i="93"/>
  <c r="AB135" i="93"/>
  <c r="O135" i="93"/>
  <c r="N135" i="93"/>
  <c r="AV134" i="93"/>
  <c r="AW134" i="93" s="1"/>
  <c r="AX134" i="93" s="1"/>
  <c r="AU134" i="93"/>
  <c r="AT134" i="93"/>
  <c r="AQ134" i="93"/>
  <c r="BI134" i="93" s="1"/>
  <c r="BJ134" i="93" s="1"/>
  <c r="AM134" i="93"/>
  <c r="AL134" i="93"/>
  <c r="AC134" i="93"/>
  <c r="AB134" i="93"/>
  <c r="O134" i="93"/>
  <c r="N134" i="93"/>
  <c r="AV133" i="93"/>
  <c r="AW133" i="93" s="1"/>
  <c r="AX133" i="93" s="1"/>
  <c r="AU133" i="93"/>
  <c r="AT133" i="93"/>
  <c r="AQ133" i="93"/>
  <c r="BI133" i="93" s="1"/>
  <c r="BJ133" i="93" s="1"/>
  <c r="AM133" i="93"/>
  <c r="AL133" i="93"/>
  <c r="AC133" i="93"/>
  <c r="AB133" i="93"/>
  <c r="O133" i="93"/>
  <c r="N133" i="93"/>
  <c r="AV132" i="93"/>
  <c r="AW132" i="93" s="1"/>
  <c r="AX132" i="93" s="1"/>
  <c r="AU132" i="93"/>
  <c r="AT132" i="93"/>
  <c r="AQ132" i="93"/>
  <c r="BI132" i="93" s="1"/>
  <c r="BJ132" i="93" s="1"/>
  <c r="AM132" i="93"/>
  <c r="AL132" i="93"/>
  <c r="AC132" i="93"/>
  <c r="AB132" i="93"/>
  <c r="O132" i="93"/>
  <c r="N132" i="93"/>
  <c r="AV131" i="93"/>
  <c r="AW131" i="93" s="1"/>
  <c r="AX131" i="93" s="1"/>
  <c r="AU131" i="93"/>
  <c r="AT131" i="93"/>
  <c r="AQ131" i="93"/>
  <c r="BI131" i="93" s="1"/>
  <c r="BJ131" i="93" s="1"/>
  <c r="AM131" i="93"/>
  <c r="AL131" i="93"/>
  <c r="AC131" i="93"/>
  <c r="AB131" i="93"/>
  <c r="O131" i="93"/>
  <c r="N131" i="93"/>
  <c r="AV130" i="93"/>
  <c r="AW130" i="93" s="1"/>
  <c r="AX130" i="93" s="1"/>
  <c r="AU130" i="93"/>
  <c r="AT130" i="93"/>
  <c r="AQ130" i="93"/>
  <c r="BI130" i="93" s="1"/>
  <c r="BJ130" i="93" s="1"/>
  <c r="AM130" i="93"/>
  <c r="AL130" i="93"/>
  <c r="AC130" i="93"/>
  <c r="AB130" i="93"/>
  <c r="O130" i="93"/>
  <c r="N130" i="93"/>
  <c r="AV129" i="93"/>
  <c r="AW129" i="93" s="1"/>
  <c r="AX129" i="93" s="1"/>
  <c r="AU129" i="93"/>
  <c r="AT129" i="93"/>
  <c r="AQ129" i="93"/>
  <c r="BI129" i="93" s="1"/>
  <c r="BJ129" i="93" s="1"/>
  <c r="AM129" i="93"/>
  <c r="AL129" i="93"/>
  <c r="AC129" i="93"/>
  <c r="AB129" i="93"/>
  <c r="O129" i="93"/>
  <c r="N129" i="93"/>
  <c r="AV128" i="93"/>
  <c r="AW128" i="93" s="1"/>
  <c r="AX128" i="93" s="1"/>
  <c r="AU128" i="93"/>
  <c r="AT128" i="93"/>
  <c r="AQ128" i="93"/>
  <c r="BI128" i="93" s="1"/>
  <c r="BJ128" i="93" s="1"/>
  <c r="AM128" i="93"/>
  <c r="AL128" i="93"/>
  <c r="AC128" i="93"/>
  <c r="AB128" i="93"/>
  <c r="O128" i="93"/>
  <c r="N128" i="93"/>
  <c r="AV127" i="93"/>
  <c r="AW127" i="93" s="1"/>
  <c r="AX127" i="93" s="1"/>
  <c r="AU127" i="93"/>
  <c r="AT127" i="93"/>
  <c r="AQ127" i="93"/>
  <c r="BI127" i="93" s="1"/>
  <c r="BJ127" i="93" s="1"/>
  <c r="AM127" i="93"/>
  <c r="AL127" i="93"/>
  <c r="AC127" i="93"/>
  <c r="AB127" i="93"/>
  <c r="O127" i="93"/>
  <c r="N127" i="93"/>
  <c r="AV126" i="93"/>
  <c r="AW126" i="93" s="1"/>
  <c r="AX126" i="93" s="1"/>
  <c r="AU126" i="93"/>
  <c r="AT126" i="93"/>
  <c r="AQ126" i="93"/>
  <c r="BI126" i="93" s="1"/>
  <c r="BJ126" i="93" s="1"/>
  <c r="AM126" i="93"/>
  <c r="AL126" i="93"/>
  <c r="AC126" i="93"/>
  <c r="AB126" i="93"/>
  <c r="O126" i="93"/>
  <c r="N126" i="93"/>
  <c r="AV125" i="93"/>
  <c r="AW125" i="93" s="1"/>
  <c r="AX125" i="93" s="1"/>
  <c r="AU125" i="93"/>
  <c r="AT125" i="93"/>
  <c r="AQ125" i="93"/>
  <c r="BI125" i="93" s="1"/>
  <c r="BJ125" i="93" s="1"/>
  <c r="AM125" i="93"/>
  <c r="AL125" i="93"/>
  <c r="AC125" i="93"/>
  <c r="AB125" i="93"/>
  <c r="O125" i="93"/>
  <c r="N125" i="93"/>
  <c r="AV124" i="93"/>
  <c r="AW124" i="93" s="1"/>
  <c r="AX124" i="93" s="1"/>
  <c r="AU124" i="93"/>
  <c r="AT124" i="93"/>
  <c r="AQ124" i="93"/>
  <c r="BI124" i="93" s="1"/>
  <c r="BJ124" i="93" s="1"/>
  <c r="AM124" i="93"/>
  <c r="AL124" i="93"/>
  <c r="AC124" i="93"/>
  <c r="AB124" i="93"/>
  <c r="O124" i="93"/>
  <c r="N124" i="93"/>
  <c r="AV123" i="93"/>
  <c r="AW123" i="93" s="1"/>
  <c r="AX123" i="93" s="1"/>
  <c r="AU123" i="93"/>
  <c r="AT123" i="93"/>
  <c r="AQ123" i="93"/>
  <c r="BI123" i="93" s="1"/>
  <c r="BJ123" i="93" s="1"/>
  <c r="AM123" i="93"/>
  <c r="AL123" i="93"/>
  <c r="AC123" i="93"/>
  <c r="AB123" i="93"/>
  <c r="O123" i="93"/>
  <c r="N123" i="93"/>
  <c r="AV122" i="93"/>
  <c r="AW122" i="93" s="1"/>
  <c r="AX122" i="93" s="1"/>
  <c r="AU122" i="93"/>
  <c r="AT122" i="93"/>
  <c r="AQ122" i="93"/>
  <c r="BI122" i="93" s="1"/>
  <c r="BJ122" i="93" s="1"/>
  <c r="AM122" i="93"/>
  <c r="AL122" i="93"/>
  <c r="AC122" i="93"/>
  <c r="AB122" i="93"/>
  <c r="O122" i="93"/>
  <c r="N122" i="93"/>
  <c r="AV121" i="93"/>
  <c r="AW121" i="93" s="1"/>
  <c r="AX121" i="93" s="1"/>
  <c r="AU121" i="93"/>
  <c r="AT121" i="93"/>
  <c r="AQ121" i="93"/>
  <c r="BI121" i="93" s="1"/>
  <c r="BJ121" i="93" s="1"/>
  <c r="AM121" i="93"/>
  <c r="AL121" i="93"/>
  <c r="AC121" i="93"/>
  <c r="AB121" i="93"/>
  <c r="O121" i="93"/>
  <c r="N121" i="93"/>
  <c r="AV120" i="93"/>
  <c r="AU120" i="93"/>
  <c r="AW120" i="93" s="1"/>
  <c r="AX120" i="93" s="1"/>
  <c r="AT120" i="93"/>
  <c r="AQ120" i="93"/>
  <c r="BI120" i="93" s="1"/>
  <c r="BJ120" i="93" s="1"/>
  <c r="AM120" i="93"/>
  <c r="AL120" i="93"/>
  <c r="AC120" i="93"/>
  <c r="AB120" i="93"/>
  <c r="O120" i="93"/>
  <c r="N120" i="93"/>
  <c r="AV119" i="93"/>
  <c r="AU119" i="93"/>
  <c r="AW119" i="93" s="1"/>
  <c r="AX119" i="93" s="1"/>
  <c r="AT119" i="93"/>
  <c r="AQ119" i="93"/>
  <c r="BI119" i="93" s="1"/>
  <c r="BJ119" i="93" s="1"/>
  <c r="AM119" i="93"/>
  <c r="AL119" i="93"/>
  <c r="AC119" i="93"/>
  <c r="AB119" i="93"/>
  <c r="O119" i="93"/>
  <c r="N119" i="93"/>
  <c r="AV118" i="93"/>
  <c r="AU118" i="93"/>
  <c r="AW118" i="93" s="1"/>
  <c r="AX118" i="93" s="1"/>
  <c r="AT118" i="93"/>
  <c r="AQ118" i="93"/>
  <c r="BI118" i="93" s="1"/>
  <c r="BJ118" i="93" s="1"/>
  <c r="AM118" i="93"/>
  <c r="AL118" i="93"/>
  <c r="AC118" i="93"/>
  <c r="AB118" i="93"/>
  <c r="O118" i="93"/>
  <c r="N118" i="93"/>
  <c r="AV117" i="93"/>
  <c r="AU117" i="93"/>
  <c r="AW117" i="93" s="1"/>
  <c r="AX117" i="93" s="1"/>
  <c r="AT117" i="93"/>
  <c r="AQ117" i="93"/>
  <c r="BI117" i="93" s="1"/>
  <c r="BJ117" i="93" s="1"/>
  <c r="AM117" i="93"/>
  <c r="AL117" i="93"/>
  <c r="AC117" i="93"/>
  <c r="AB117" i="93"/>
  <c r="O117" i="93"/>
  <c r="N117" i="93"/>
  <c r="AV116" i="93"/>
  <c r="AU116" i="93"/>
  <c r="AW116" i="93" s="1"/>
  <c r="AX116" i="93" s="1"/>
  <c r="AT116" i="93"/>
  <c r="AQ116" i="93"/>
  <c r="BI116" i="93" s="1"/>
  <c r="BJ116" i="93" s="1"/>
  <c r="AM116" i="93"/>
  <c r="AL116" i="93"/>
  <c r="AC116" i="93"/>
  <c r="AB116" i="93"/>
  <c r="O116" i="93"/>
  <c r="N116" i="93"/>
  <c r="AV115" i="93"/>
  <c r="AU115" i="93"/>
  <c r="AW115" i="93" s="1"/>
  <c r="AX115" i="93" s="1"/>
  <c r="AT115" i="93"/>
  <c r="AQ115" i="93"/>
  <c r="BI115" i="93" s="1"/>
  <c r="BJ115" i="93" s="1"/>
  <c r="AM115" i="93"/>
  <c r="AL115" i="93"/>
  <c r="AC115" i="93"/>
  <c r="AB115" i="93"/>
  <c r="O115" i="93"/>
  <c r="N115" i="93"/>
  <c r="AV114" i="93"/>
  <c r="AU114" i="93"/>
  <c r="AW114" i="93" s="1"/>
  <c r="AX114" i="93" s="1"/>
  <c r="AT114" i="93"/>
  <c r="AQ114" i="93"/>
  <c r="BI114" i="93" s="1"/>
  <c r="BJ114" i="93" s="1"/>
  <c r="AM114" i="93"/>
  <c r="AL114" i="93"/>
  <c r="AC114" i="93"/>
  <c r="AB114" i="93"/>
  <c r="O114" i="93"/>
  <c r="N114" i="93"/>
  <c r="AV113" i="93"/>
  <c r="AU113" i="93"/>
  <c r="AW113" i="93" s="1"/>
  <c r="AX113" i="93" s="1"/>
  <c r="AT113" i="93"/>
  <c r="AQ113" i="93"/>
  <c r="BI113" i="93" s="1"/>
  <c r="BJ113" i="93" s="1"/>
  <c r="AM113" i="93"/>
  <c r="AL113" i="93"/>
  <c r="AC113" i="93"/>
  <c r="AB113" i="93"/>
  <c r="O113" i="93"/>
  <c r="N113" i="93"/>
  <c r="AV112" i="93"/>
  <c r="AU112" i="93"/>
  <c r="AW112" i="93" s="1"/>
  <c r="AX112" i="93" s="1"/>
  <c r="AT112" i="93"/>
  <c r="AQ112" i="93"/>
  <c r="BI112" i="93" s="1"/>
  <c r="BJ112" i="93" s="1"/>
  <c r="AM112" i="93"/>
  <c r="AL112" i="93"/>
  <c r="AC112" i="93"/>
  <c r="AB112" i="93"/>
  <c r="O112" i="93"/>
  <c r="N112" i="93"/>
  <c r="AV111" i="93"/>
  <c r="AU111" i="93"/>
  <c r="AW111" i="93" s="1"/>
  <c r="AX111" i="93" s="1"/>
  <c r="AT111" i="93"/>
  <c r="AQ111" i="93"/>
  <c r="BI111" i="93" s="1"/>
  <c r="BJ111" i="93" s="1"/>
  <c r="AM111" i="93"/>
  <c r="AL111" i="93"/>
  <c r="AC111" i="93"/>
  <c r="AB111" i="93"/>
  <c r="O111" i="93"/>
  <c r="N111" i="93"/>
  <c r="AV110" i="93"/>
  <c r="AU110" i="93"/>
  <c r="AW110" i="93" s="1"/>
  <c r="AX110" i="93" s="1"/>
  <c r="AT110" i="93"/>
  <c r="AQ110" i="93"/>
  <c r="BI110" i="93" s="1"/>
  <c r="BJ110" i="93" s="1"/>
  <c r="AM110" i="93"/>
  <c r="AL110" i="93"/>
  <c r="AC110" i="93"/>
  <c r="AB110" i="93"/>
  <c r="O110" i="93"/>
  <c r="N110" i="93"/>
  <c r="AV109" i="93"/>
  <c r="AU109" i="93"/>
  <c r="AW109" i="93" s="1"/>
  <c r="AX109" i="93" s="1"/>
  <c r="AT109" i="93"/>
  <c r="AQ109" i="93"/>
  <c r="BI109" i="93" s="1"/>
  <c r="BJ109" i="93" s="1"/>
  <c r="AM109" i="93"/>
  <c r="AL109" i="93"/>
  <c r="AC109" i="93"/>
  <c r="AB109" i="93"/>
  <c r="O109" i="93"/>
  <c r="N109" i="93"/>
  <c r="AV108" i="93"/>
  <c r="AU108" i="93"/>
  <c r="AW108" i="93" s="1"/>
  <c r="AX108" i="93" s="1"/>
  <c r="AT108" i="93"/>
  <c r="AQ108" i="93"/>
  <c r="BI108" i="93" s="1"/>
  <c r="BJ108" i="93" s="1"/>
  <c r="AM108" i="93"/>
  <c r="AL108" i="93"/>
  <c r="AC108" i="93"/>
  <c r="AB108" i="93"/>
  <c r="O108" i="93"/>
  <c r="N108" i="93"/>
  <c r="AV107" i="93"/>
  <c r="AU107" i="93"/>
  <c r="AW107" i="93" s="1"/>
  <c r="AX107" i="93" s="1"/>
  <c r="AT107" i="93"/>
  <c r="AQ107" i="93"/>
  <c r="BI107" i="93" s="1"/>
  <c r="BJ107" i="93" s="1"/>
  <c r="AM107" i="93"/>
  <c r="AL107" i="93"/>
  <c r="AC107" i="93"/>
  <c r="AB107" i="93"/>
  <c r="O107" i="93"/>
  <c r="N107" i="93"/>
  <c r="AV106" i="93"/>
  <c r="AU106" i="93"/>
  <c r="AW106" i="93" s="1"/>
  <c r="AX106" i="93" s="1"/>
  <c r="AT106" i="93"/>
  <c r="AQ106" i="93"/>
  <c r="BI106" i="93" s="1"/>
  <c r="BJ106" i="93" s="1"/>
  <c r="AM106" i="93"/>
  <c r="AL106" i="93"/>
  <c r="AC106" i="93"/>
  <c r="AB106" i="93"/>
  <c r="O106" i="93"/>
  <c r="N106" i="93"/>
  <c r="AV105" i="93"/>
  <c r="AU105" i="93"/>
  <c r="AW105" i="93" s="1"/>
  <c r="AX105" i="93" s="1"/>
  <c r="AT105" i="93"/>
  <c r="AQ105" i="93"/>
  <c r="BI105" i="93" s="1"/>
  <c r="BJ105" i="93" s="1"/>
  <c r="AM105" i="93"/>
  <c r="AL105" i="93"/>
  <c r="AC105" i="93"/>
  <c r="AB105" i="93"/>
  <c r="O105" i="93"/>
  <c r="N105" i="93"/>
  <c r="AV104" i="93"/>
  <c r="AU104" i="93"/>
  <c r="AW104" i="93" s="1"/>
  <c r="AX104" i="93" s="1"/>
  <c r="AT104" i="93"/>
  <c r="AQ104" i="93"/>
  <c r="BI104" i="93" s="1"/>
  <c r="BJ104" i="93" s="1"/>
  <c r="AM104" i="93"/>
  <c r="AL104" i="93"/>
  <c r="AC104" i="93"/>
  <c r="AB104" i="93"/>
  <c r="O104" i="93"/>
  <c r="N104" i="93"/>
  <c r="AV103" i="93"/>
  <c r="AU103" i="93"/>
  <c r="AW103" i="93" s="1"/>
  <c r="AX103" i="93" s="1"/>
  <c r="AT103" i="93"/>
  <c r="AQ103" i="93"/>
  <c r="BI103" i="93" s="1"/>
  <c r="BJ103" i="93" s="1"/>
  <c r="AM103" i="93"/>
  <c r="AL103" i="93"/>
  <c r="AC103" i="93"/>
  <c r="AB103" i="93"/>
  <c r="O103" i="93"/>
  <c r="N103" i="93"/>
  <c r="AV102" i="93"/>
  <c r="AU102" i="93"/>
  <c r="AW102" i="93" s="1"/>
  <c r="AX102" i="93" s="1"/>
  <c r="AT102" i="93"/>
  <c r="AQ102" i="93"/>
  <c r="BI102" i="93" s="1"/>
  <c r="BJ102" i="93" s="1"/>
  <c r="AM102" i="93"/>
  <c r="AL102" i="93"/>
  <c r="AC102" i="93"/>
  <c r="AB102" i="93"/>
  <c r="O102" i="93"/>
  <c r="N102" i="93"/>
  <c r="AV101" i="93"/>
  <c r="AU101" i="93"/>
  <c r="AW101" i="93" s="1"/>
  <c r="AX101" i="93" s="1"/>
  <c r="AT101" i="93"/>
  <c r="AQ101" i="93"/>
  <c r="BI101" i="93" s="1"/>
  <c r="BJ101" i="93" s="1"/>
  <c r="AM101" i="93"/>
  <c r="AL101" i="93"/>
  <c r="AC101" i="93"/>
  <c r="AB101" i="93"/>
  <c r="O101" i="93"/>
  <c r="N101" i="93"/>
  <c r="AV100" i="93"/>
  <c r="AU100" i="93"/>
  <c r="AW100" i="93" s="1"/>
  <c r="AX100" i="93" s="1"/>
  <c r="AT100" i="93"/>
  <c r="AQ100" i="93"/>
  <c r="BI100" i="93" s="1"/>
  <c r="BJ100" i="93" s="1"/>
  <c r="AM100" i="93"/>
  <c r="AL100" i="93"/>
  <c r="AC100" i="93"/>
  <c r="AB100" i="93"/>
  <c r="O100" i="93"/>
  <c r="N100" i="93"/>
  <c r="AV99" i="93"/>
  <c r="AU99" i="93"/>
  <c r="AW99" i="93" s="1"/>
  <c r="AX99" i="93" s="1"/>
  <c r="AT99" i="93"/>
  <c r="AQ99" i="93"/>
  <c r="BI99" i="93" s="1"/>
  <c r="BJ99" i="93" s="1"/>
  <c r="AM99" i="93"/>
  <c r="AL99" i="93"/>
  <c r="AC99" i="93"/>
  <c r="AB99" i="93"/>
  <c r="O99" i="93"/>
  <c r="N99" i="93"/>
  <c r="AV98" i="93"/>
  <c r="AU98" i="93"/>
  <c r="AW98" i="93" s="1"/>
  <c r="AX98" i="93" s="1"/>
  <c r="AT98" i="93"/>
  <c r="AQ98" i="93"/>
  <c r="BI98" i="93" s="1"/>
  <c r="BJ98" i="93" s="1"/>
  <c r="AM98" i="93"/>
  <c r="AL98" i="93"/>
  <c r="AC98" i="93"/>
  <c r="AB98" i="93"/>
  <c r="O98" i="93"/>
  <c r="N98" i="93"/>
  <c r="AV97" i="93"/>
  <c r="AU97" i="93"/>
  <c r="AW97" i="93" s="1"/>
  <c r="AX97" i="93" s="1"/>
  <c r="AT97" i="93"/>
  <c r="AQ97" i="93"/>
  <c r="BI97" i="93" s="1"/>
  <c r="BJ97" i="93" s="1"/>
  <c r="AM97" i="93"/>
  <c r="AL97" i="93"/>
  <c r="AC97" i="93"/>
  <c r="AB97" i="93"/>
  <c r="O97" i="93"/>
  <c r="N97" i="93"/>
  <c r="AV96" i="93"/>
  <c r="AU96" i="93"/>
  <c r="AW96" i="93" s="1"/>
  <c r="AX96" i="93" s="1"/>
  <c r="AT96" i="93"/>
  <c r="AQ96" i="93"/>
  <c r="BI96" i="93" s="1"/>
  <c r="BJ96" i="93" s="1"/>
  <c r="AM96" i="93"/>
  <c r="AL96" i="93"/>
  <c r="AC96" i="93"/>
  <c r="AB96" i="93"/>
  <c r="O96" i="93"/>
  <c r="N96" i="93"/>
  <c r="AV95" i="93"/>
  <c r="AU95" i="93"/>
  <c r="AW95" i="93" s="1"/>
  <c r="AX95" i="93" s="1"/>
  <c r="AT95" i="93"/>
  <c r="AQ95" i="93"/>
  <c r="BI95" i="93" s="1"/>
  <c r="BJ95" i="93" s="1"/>
  <c r="AM95" i="93"/>
  <c r="AL95" i="93"/>
  <c r="AC95" i="93"/>
  <c r="AB95" i="93"/>
  <c r="O95" i="93"/>
  <c r="N95" i="93"/>
  <c r="AV94" i="93"/>
  <c r="AU94" i="93"/>
  <c r="AW94" i="93" s="1"/>
  <c r="AX94" i="93" s="1"/>
  <c r="AT94" i="93"/>
  <c r="AQ94" i="93"/>
  <c r="BI94" i="93" s="1"/>
  <c r="BJ94" i="93" s="1"/>
  <c r="AM94" i="93"/>
  <c r="AL94" i="93"/>
  <c r="AC94" i="93"/>
  <c r="AB94" i="93"/>
  <c r="O94" i="93"/>
  <c r="N94" i="93"/>
  <c r="AV93" i="93"/>
  <c r="AU93" i="93"/>
  <c r="AW93" i="93" s="1"/>
  <c r="AX93" i="93" s="1"/>
  <c r="AT93" i="93"/>
  <c r="AQ93" i="93"/>
  <c r="BI93" i="93" s="1"/>
  <c r="BJ93" i="93" s="1"/>
  <c r="AM93" i="93"/>
  <c r="AL93" i="93"/>
  <c r="AC93" i="93"/>
  <c r="AB93" i="93"/>
  <c r="O93" i="93"/>
  <c r="N93" i="93"/>
  <c r="AV92" i="93"/>
  <c r="AU92" i="93"/>
  <c r="AW92" i="93" s="1"/>
  <c r="AX92" i="93" s="1"/>
  <c r="AT92" i="93"/>
  <c r="AQ92" i="93"/>
  <c r="BI92" i="93" s="1"/>
  <c r="BJ92" i="93" s="1"/>
  <c r="AM92" i="93"/>
  <c r="AL92" i="93"/>
  <c r="AC92" i="93"/>
  <c r="AB92" i="93"/>
  <c r="O92" i="93"/>
  <c r="N92" i="93"/>
  <c r="AV91" i="93"/>
  <c r="AU91" i="93"/>
  <c r="AW91" i="93" s="1"/>
  <c r="AX91" i="93" s="1"/>
  <c r="AT91" i="93"/>
  <c r="AQ91" i="93"/>
  <c r="BI91" i="93" s="1"/>
  <c r="BJ91" i="93" s="1"/>
  <c r="AM91" i="93"/>
  <c r="AL91" i="93"/>
  <c r="AC91" i="93"/>
  <c r="AB91" i="93"/>
  <c r="O91" i="93"/>
  <c r="N91" i="93"/>
  <c r="AV90" i="93"/>
  <c r="AU90" i="93"/>
  <c r="AW90" i="93" s="1"/>
  <c r="AX90" i="93" s="1"/>
  <c r="AT90" i="93"/>
  <c r="AQ90" i="93"/>
  <c r="BI90" i="93" s="1"/>
  <c r="BJ90" i="93" s="1"/>
  <c r="AM90" i="93"/>
  <c r="AL90" i="93"/>
  <c r="AC90" i="93"/>
  <c r="AB90" i="93"/>
  <c r="O90" i="93"/>
  <c r="N90" i="93"/>
  <c r="AV89" i="93"/>
  <c r="AU89" i="93"/>
  <c r="AW89" i="93" s="1"/>
  <c r="AX89" i="93" s="1"/>
  <c r="AT89" i="93"/>
  <c r="AQ89" i="93"/>
  <c r="BI89" i="93" s="1"/>
  <c r="BJ89" i="93" s="1"/>
  <c r="AM89" i="93"/>
  <c r="AL89" i="93"/>
  <c r="AC89" i="93"/>
  <c r="AB89" i="93"/>
  <c r="O89" i="93"/>
  <c r="N89" i="93"/>
  <c r="AV88" i="93"/>
  <c r="AU88" i="93"/>
  <c r="AW88" i="93" s="1"/>
  <c r="AX88" i="93" s="1"/>
  <c r="AT88" i="93"/>
  <c r="AQ88" i="93"/>
  <c r="BI88" i="93" s="1"/>
  <c r="BJ88" i="93" s="1"/>
  <c r="AM88" i="93"/>
  <c r="AL88" i="93"/>
  <c r="AC88" i="93"/>
  <c r="AB88" i="93"/>
  <c r="O88" i="93"/>
  <c r="N88" i="93"/>
  <c r="AV87" i="93"/>
  <c r="AU87" i="93"/>
  <c r="AW87" i="93" s="1"/>
  <c r="AX87" i="93" s="1"/>
  <c r="AT87" i="93"/>
  <c r="AQ87" i="93"/>
  <c r="BI87" i="93" s="1"/>
  <c r="BJ87" i="93" s="1"/>
  <c r="AM87" i="93"/>
  <c r="AL87" i="93"/>
  <c r="AC87" i="93"/>
  <c r="AB87" i="93"/>
  <c r="O87" i="93"/>
  <c r="N87" i="93"/>
  <c r="AV86" i="93"/>
  <c r="AU86" i="93"/>
  <c r="AW86" i="93" s="1"/>
  <c r="AX86" i="93" s="1"/>
  <c r="AT86" i="93"/>
  <c r="AQ86" i="93"/>
  <c r="BI86" i="93" s="1"/>
  <c r="BJ86" i="93" s="1"/>
  <c r="AM86" i="93"/>
  <c r="AL86" i="93"/>
  <c r="AC86" i="93"/>
  <c r="AB86" i="93"/>
  <c r="O86" i="93"/>
  <c r="N86" i="93"/>
  <c r="AV85" i="93"/>
  <c r="AU85" i="93"/>
  <c r="AW85" i="93" s="1"/>
  <c r="AX85" i="93" s="1"/>
  <c r="AT85" i="93"/>
  <c r="AQ85" i="93"/>
  <c r="BI85" i="93" s="1"/>
  <c r="BJ85" i="93" s="1"/>
  <c r="AM85" i="93"/>
  <c r="AL85" i="93"/>
  <c r="AC85" i="93"/>
  <c r="AB85" i="93"/>
  <c r="O85" i="93"/>
  <c r="N85" i="93"/>
  <c r="AV84" i="93"/>
  <c r="AU84" i="93"/>
  <c r="AW84" i="93" s="1"/>
  <c r="AX84" i="93" s="1"/>
  <c r="AT84" i="93"/>
  <c r="AQ84" i="93"/>
  <c r="BI84" i="93" s="1"/>
  <c r="BJ84" i="93" s="1"/>
  <c r="AM84" i="93"/>
  <c r="AL84" i="93"/>
  <c r="AC84" i="93"/>
  <c r="AB84" i="93"/>
  <c r="O84" i="93"/>
  <c r="N84" i="93"/>
  <c r="AV83" i="93"/>
  <c r="AU83" i="93"/>
  <c r="AW83" i="93" s="1"/>
  <c r="AX83" i="93" s="1"/>
  <c r="AT83" i="93"/>
  <c r="AQ83" i="93"/>
  <c r="BI83" i="93" s="1"/>
  <c r="BJ83" i="93" s="1"/>
  <c r="AM83" i="93"/>
  <c r="AL83" i="93"/>
  <c r="AC83" i="93"/>
  <c r="AB83" i="93"/>
  <c r="O83" i="93"/>
  <c r="N83" i="93"/>
  <c r="AV82" i="93"/>
  <c r="AU82" i="93"/>
  <c r="AW82" i="93" s="1"/>
  <c r="AX82" i="93" s="1"/>
  <c r="AT82" i="93"/>
  <c r="AQ82" i="93"/>
  <c r="BI82" i="93" s="1"/>
  <c r="BJ82" i="93" s="1"/>
  <c r="AM82" i="93"/>
  <c r="AL82" i="93"/>
  <c r="AC82" i="93"/>
  <c r="AB82" i="93"/>
  <c r="O82" i="93"/>
  <c r="N82" i="93"/>
  <c r="AV81" i="93"/>
  <c r="AU81" i="93"/>
  <c r="AW81" i="93" s="1"/>
  <c r="AX81" i="93" s="1"/>
  <c r="AT81" i="93"/>
  <c r="AQ81" i="93"/>
  <c r="BI81" i="93" s="1"/>
  <c r="BJ81" i="93" s="1"/>
  <c r="AM81" i="93"/>
  <c r="AL81" i="93"/>
  <c r="AC81" i="93"/>
  <c r="AB81" i="93"/>
  <c r="O81" i="93"/>
  <c r="N81" i="93"/>
  <c r="AV80" i="93"/>
  <c r="AU80" i="93"/>
  <c r="AW80" i="93" s="1"/>
  <c r="AX80" i="93" s="1"/>
  <c r="AT80" i="93"/>
  <c r="AQ80" i="93"/>
  <c r="BI80" i="93" s="1"/>
  <c r="BJ80" i="93" s="1"/>
  <c r="AM80" i="93"/>
  <c r="AL80" i="93"/>
  <c r="AC80" i="93"/>
  <c r="AB80" i="93"/>
  <c r="O80" i="93"/>
  <c r="N80" i="93"/>
  <c r="AV79" i="93"/>
  <c r="AU79" i="93"/>
  <c r="AW79" i="93" s="1"/>
  <c r="AX79" i="93" s="1"/>
  <c r="AT79" i="93"/>
  <c r="AQ79" i="93"/>
  <c r="BI79" i="93" s="1"/>
  <c r="BJ79" i="93" s="1"/>
  <c r="AM79" i="93"/>
  <c r="AL79" i="93"/>
  <c r="AC79" i="93"/>
  <c r="AB79" i="93"/>
  <c r="O79" i="93"/>
  <c r="N79" i="93"/>
  <c r="AV78" i="93"/>
  <c r="AU78" i="93"/>
  <c r="AW78" i="93" s="1"/>
  <c r="AX78" i="93" s="1"/>
  <c r="AT78" i="93"/>
  <c r="AQ78" i="93"/>
  <c r="BI78" i="93" s="1"/>
  <c r="BJ78" i="93" s="1"/>
  <c r="AM78" i="93"/>
  <c r="AL78" i="93"/>
  <c r="AC78" i="93"/>
  <c r="AB78" i="93"/>
  <c r="O78" i="93"/>
  <c r="N78" i="93"/>
  <c r="AV77" i="93"/>
  <c r="AU77" i="93"/>
  <c r="AW77" i="93" s="1"/>
  <c r="AX77" i="93" s="1"/>
  <c r="AT77" i="93"/>
  <c r="AQ77" i="93"/>
  <c r="BI77" i="93" s="1"/>
  <c r="BJ77" i="93" s="1"/>
  <c r="AM77" i="93"/>
  <c r="AL77" i="93"/>
  <c r="AC77" i="93"/>
  <c r="AB77" i="93"/>
  <c r="O77" i="93"/>
  <c r="N77" i="93"/>
  <c r="AV76" i="93"/>
  <c r="AU76" i="93"/>
  <c r="AW76" i="93" s="1"/>
  <c r="AX76" i="93" s="1"/>
  <c r="AT76" i="93"/>
  <c r="AQ76" i="93"/>
  <c r="BI76" i="93" s="1"/>
  <c r="BJ76" i="93" s="1"/>
  <c r="AM76" i="93"/>
  <c r="AL76" i="93"/>
  <c r="AC76" i="93"/>
  <c r="AB76" i="93"/>
  <c r="O76" i="93"/>
  <c r="N76" i="93"/>
  <c r="AV75" i="93"/>
  <c r="AU75" i="93"/>
  <c r="AW75" i="93" s="1"/>
  <c r="AX75" i="93" s="1"/>
  <c r="AT75" i="93"/>
  <c r="AQ75" i="93"/>
  <c r="BI75" i="93" s="1"/>
  <c r="BJ75" i="93" s="1"/>
  <c r="AM75" i="93"/>
  <c r="AL75" i="93"/>
  <c r="AC75" i="93"/>
  <c r="AB75" i="93"/>
  <c r="O75" i="93"/>
  <c r="N75" i="93"/>
  <c r="AV74" i="93"/>
  <c r="AU74" i="93"/>
  <c r="AW74" i="93" s="1"/>
  <c r="AX74" i="93" s="1"/>
  <c r="AT74" i="93"/>
  <c r="AQ74" i="93"/>
  <c r="BI74" i="93" s="1"/>
  <c r="BJ74" i="93" s="1"/>
  <c r="AM74" i="93"/>
  <c r="AL74" i="93"/>
  <c r="AC74" i="93"/>
  <c r="AB74" i="93"/>
  <c r="O74" i="93"/>
  <c r="N74" i="93"/>
  <c r="AV73" i="93"/>
  <c r="AU73" i="93"/>
  <c r="AW73" i="93" s="1"/>
  <c r="AX73" i="93" s="1"/>
  <c r="AT73" i="93"/>
  <c r="AQ73" i="93"/>
  <c r="BI73" i="93" s="1"/>
  <c r="BJ73" i="93" s="1"/>
  <c r="AM73" i="93"/>
  <c r="AL73" i="93"/>
  <c r="AC73" i="93"/>
  <c r="AB73" i="93"/>
  <c r="O73" i="93"/>
  <c r="N73" i="93"/>
  <c r="AV72" i="93"/>
  <c r="AU72" i="93"/>
  <c r="AW72" i="93" s="1"/>
  <c r="AX72" i="93" s="1"/>
  <c r="AT72" i="93"/>
  <c r="AQ72" i="93"/>
  <c r="BI72" i="93" s="1"/>
  <c r="BJ72" i="93" s="1"/>
  <c r="AM72" i="93"/>
  <c r="AL72" i="93"/>
  <c r="AC72" i="93"/>
  <c r="AB72" i="93"/>
  <c r="O72" i="93"/>
  <c r="N72" i="93"/>
  <c r="AV71" i="93"/>
  <c r="AU71" i="93"/>
  <c r="AW71" i="93" s="1"/>
  <c r="AX71" i="93" s="1"/>
  <c r="AT71" i="93"/>
  <c r="AQ71" i="93"/>
  <c r="BI71" i="93" s="1"/>
  <c r="BJ71" i="93" s="1"/>
  <c r="AM71" i="93"/>
  <c r="AL71" i="93"/>
  <c r="AC71" i="93"/>
  <c r="AB71" i="93"/>
  <c r="O71" i="93"/>
  <c r="N71" i="93"/>
  <c r="AV70" i="93"/>
  <c r="AU70" i="93"/>
  <c r="AW70" i="93" s="1"/>
  <c r="AX70" i="93" s="1"/>
  <c r="AT70" i="93"/>
  <c r="AQ70" i="93"/>
  <c r="BI70" i="93" s="1"/>
  <c r="BJ70" i="93" s="1"/>
  <c r="AM70" i="93"/>
  <c r="AL70" i="93"/>
  <c r="AC70" i="93"/>
  <c r="AB70" i="93"/>
  <c r="O70" i="93"/>
  <c r="N70" i="93"/>
  <c r="AV69" i="93"/>
  <c r="AU69" i="93"/>
  <c r="AW69" i="93" s="1"/>
  <c r="AX69" i="93" s="1"/>
  <c r="AT69" i="93"/>
  <c r="AQ69" i="93"/>
  <c r="BI69" i="93" s="1"/>
  <c r="BJ69" i="93" s="1"/>
  <c r="AM69" i="93"/>
  <c r="AL69" i="93"/>
  <c r="AC69" i="93"/>
  <c r="AB69" i="93"/>
  <c r="O69" i="93"/>
  <c r="N69" i="93"/>
  <c r="AV68" i="93"/>
  <c r="AU68" i="93"/>
  <c r="AW68" i="93" s="1"/>
  <c r="AX68" i="93" s="1"/>
  <c r="AT68" i="93"/>
  <c r="AQ68" i="93"/>
  <c r="BI68" i="93" s="1"/>
  <c r="BJ68" i="93" s="1"/>
  <c r="AM68" i="93"/>
  <c r="AL68" i="93"/>
  <c r="AC68" i="93"/>
  <c r="AB68" i="93"/>
  <c r="O68" i="93"/>
  <c r="N68" i="93"/>
  <c r="AV67" i="93"/>
  <c r="AU67" i="93"/>
  <c r="AW67" i="93" s="1"/>
  <c r="AX67" i="93" s="1"/>
  <c r="AT67" i="93"/>
  <c r="AQ67" i="93"/>
  <c r="BI67" i="93" s="1"/>
  <c r="BJ67" i="93" s="1"/>
  <c r="AM67" i="93"/>
  <c r="AL67" i="93"/>
  <c r="AC67" i="93"/>
  <c r="AB67" i="93"/>
  <c r="O67" i="93"/>
  <c r="N67" i="93"/>
  <c r="AV66" i="93"/>
  <c r="AU66" i="93"/>
  <c r="AW66" i="93" s="1"/>
  <c r="AX66" i="93" s="1"/>
  <c r="AT66" i="93"/>
  <c r="AQ66" i="93"/>
  <c r="BI66" i="93" s="1"/>
  <c r="BJ66" i="93" s="1"/>
  <c r="AM66" i="93"/>
  <c r="AL66" i="93"/>
  <c r="AC66" i="93"/>
  <c r="AB66" i="93"/>
  <c r="O66" i="93"/>
  <c r="N66" i="93"/>
  <c r="AV65" i="93"/>
  <c r="AU65" i="93"/>
  <c r="AW65" i="93" s="1"/>
  <c r="AX65" i="93" s="1"/>
  <c r="AT65" i="93"/>
  <c r="AQ65" i="93"/>
  <c r="BI65" i="93" s="1"/>
  <c r="BJ65" i="93" s="1"/>
  <c r="AM65" i="93"/>
  <c r="AL65" i="93"/>
  <c r="AC65" i="93"/>
  <c r="AB65" i="93"/>
  <c r="O65" i="93"/>
  <c r="N65" i="93"/>
  <c r="AV64" i="93"/>
  <c r="AU64" i="93"/>
  <c r="AW64" i="93" s="1"/>
  <c r="AX64" i="93" s="1"/>
  <c r="AT64" i="93"/>
  <c r="AQ64" i="93"/>
  <c r="BI64" i="93" s="1"/>
  <c r="BJ64" i="93" s="1"/>
  <c r="AM64" i="93"/>
  <c r="AL64" i="93"/>
  <c r="AC64" i="93"/>
  <c r="AB64" i="93"/>
  <c r="O64" i="93"/>
  <c r="N64" i="93"/>
  <c r="AV63" i="93"/>
  <c r="AU63" i="93"/>
  <c r="AW63" i="93" s="1"/>
  <c r="AX63" i="93" s="1"/>
  <c r="AT63" i="93"/>
  <c r="AQ63" i="93"/>
  <c r="BI63" i="93" s="1"/>
  <c r="BJ63" i="93" s="1"/>
  <c r="AM63" i="93"/>
  <c r="AL63" i="93"/>
  <c r="AC63" i="93"/>
  <c r="AB63" i="93"/>
  <c r="O63" i="93"/>
  <c r="N63" i="93"/>
  <c r="AV62" i="93"/>
  <c r="AU62" i="93"/>
  <c r="AW62" i="93" s="1"/>
  <c r="AX62" i="93" s="1"/>
  <c r="AT62" i="93"/>
  <c r="AQ62" i="93"/>
  <c r="BI62" i="93" s="1"/>
  <c r="BJ62" i="93" s="1"/>
  <c r="AM62" i="93"/>
  <c r="AL62" i="93"/>
  <c r="AC62" i="93"/>
  <c r="AB62" i="93"/>
  <c r="O62" i="93"/>
  <c r="N62" i="93"/>
  <c r="AV61" i="93"/>
  <c r="AU61" i="93"/>
  <c r="AW61" i="93" s="1"/>
  <c r="AX61" i="93" s="1"/>
  <c r="AT61" i="93"/>
  <c r="AQ61" i="93"/>
  <c r="BI61" i="93" s="1"/>
  <c r="BJ61" i="93" s="1"/>
  <c r="AM61" i="93"/>
  <c r="AL61" i="93"/>
  <c r="AC61" i="93"/>
  <c r="AB61" i="93"/>
  <c r="O61" i="93"/>
  <c r="N61" i="93"/>
  <c r="AV60" i="93"/>
  <c r="AU60" i="93"/>
  <c r="AW60" i="93" s="1"/>
  <c r="AX60" i="93" s="1"/>
  <c r="AT60" i="93"/>
  <c r="AQ60" i="93"/>
  <c r="BI60" i="93" s="1"/>
  <c r="BJ60" i="93" s="1"/>
  <c r="AM60" i="93"/>
  <c r="AL60" i="93"/>
  <c r="AC60" i="93"/>
  <c r="AB60" i="93"/>
  <c r="O60" i="93"/>
  <c r="N60" i="93"/>
  <c r="AV59" i="93"/>
  <c r="AU59" i="93"/>
  <c r="AW59" i="93" s="1"/>
  <c r="AX59" i="93" s="1"/>
  <c r="AT59" i="93"/>
  <c r="AQ59" i="93"/>
  <c r="BI59" i="93" s="1"/>
  <c r="BJ59" i="93" s="1"/>
  <c r="AM59" i="93"/>
  <c r="AL59" i="93"/>
  <c r="AC59" i="93"/>
  <c r="AB59" i="93"/>
  <c r="O59" i="93"/>
  <c r="N59" i="93"/>
  <c r="AV58" i="93"/>
  <c r="AU58" i="93"/>
  <c r="AW58" i="93" s="1"/>
  <c r="AX58" i="93" s="1"/>
  <c r="AT58" i="93"/>
  <c r="AQ58" i="93"/>
  <c r="BI58" i="93" s="1"/>
  <c r="BJ58" i="93" s="1"/>
  <c r="AM58" i="93"/>
  <c r="AL58" i="93"/>
  <c r="AC58" i="93"/>
  <c r="AB58" i="93"/>
  <c r="O58" i="93"/>
  <c r="N58" i="93"/>
  <c r="AV57" i="93"/>
  <c r="AU57" i="93"/>
  <c r="AW57" i="93" s="1"/>
  <c r="AX57" i="93" s="1"/>
  <c r="AT57" i="93"/>
  <c r="AQ57" i="93"/>
  <c r="BI57" i="93" s="1"/>
  <c r="BJ57" i="93" s="1"/>
  <c r="AM57" i="93"/>
  <c r="AL57" i="93"/>
  <c r="AC57" i="93"/>
  <c r="AB57" i="93"/>
  <c r="O57" i="93"/>
  <c r="N57" i="93"/>
  <c r="AV56" i="93"/>
  <c r="AU56" i="93"/>
  <c r="AW56" i="93" s="1"/>
  <c r="AX56" i="93" s="1"/>
  <c r="AT56" i="93"/>
  <c r="AQ56" i="93"/>
  <c r="BI56" i="93" s="1"/>
  <c r="BJ56" i="93" s="1"/>
  <c r="AM56" i="93"/>
  <c r="AL56" i="93"/>
  <c r="AC56" i="93"/>
  <c r="AB56" i="93"/>
  <c r="O56" i="93"/>
  <c r="N56" i="93"/>
  <c r="AV55" i="93"/>
  <c r="AU55" i="93"/>
  <c r="AW55" i="93" s="1"/>
  <c r="AX55" i="93" s="1"/>
  <c r="AT55" i="93"/>
  <c r="AQ55" i="93"/>
  <c r="BI55" i="93" s="1"/>
  <c r="BJ55" i="93" s="1"/>
  <c r="AM55" i="93"/>
  <c r="AL55" i="93"/>
  <c r="AC55" i="93"/>
  <c r="AB55" i="93"/>
  <c r="O55" i="93"/>
  <c r="N55" i="93"/>
  <c r="AV54" i="93"/>
  <c r="AU54" i="93"/>
  <c r="AW54" i="93" s="1"/>
  <c r="AX54" i="93" s="1"/>
  <c r="AT54" i="93"/>
  <c r="AQ54" i="93"/>
  <c r="BI54" i="93" s="1"/>
  <c r="BJ54" i="93" s="1"/>
  <c r="AM54" i="93"/>
  <c r="AL54" i="93"/>
  <c r="AC54" i="93"/>
  <c r="AB54" i="93"/>
  <c r="O54" i="93"/>
  <c r="N54" i="93"/>
  <c r="AV53" i="93"/>
  <c r="AU53" i="93"/>
  <c r="AW53" i="93" s="1"/>
  <c r="AX53" i="93" s="1"/>
  <c r="AT53" i="93"/>
  <c r="AQ53" i="93"/>
  <c r="BI53" i="93" s="1"/>
  <c r="BJ53" i="93" s="1"/>
  <c r="AM53" i="93"/>
  <c r="AL53" i="93"/>
  <c r="AC53" i="93"/>
  <c r="AB53" i="93"/>
  <c r="O53" i="93"/>
  <c r="N53" i="93"/>
  <c r="AV52" i="93"/>
  <c r="AU52" i="93"/>
  <c r="AW52" i="93" s="1"/>
  <c r="AX52" i="93" s="1"/>
  <c r="AT52" i="93"/>
  <c r="AQ52" i="93"/>
  <c r="BI52" i="93" s="1"/>
  <c r="BJ52" i="93" s="1"/>
  <c r="AM52" i="93"/>
  <c r="AL52" i="93"/>
  <c r="AC52" i="93"/>
  <c r="AB52" i="93"/>
  <c r="O52" i="93"/>
  <c r="N52" i="93"/>
  <c r="AV51" i="93"/>
  <c r="AU51" i="93"/>
  <c r="AW51" i="93" s="1"/>
  <c r="AX51" i="93" s="1"/>
  <c r="AT51" i="93"/>
  <c r="AQ51" i="93"/>
  <c r="BI51" i="93" s="1"/>
  <c r="BJ51" i="93" s="1"/>
  <c r="AM51" i="93"/>
  <c r="AL51" i="93"/>
  <c r="AC51" i="93"/>
  <c r="AB51" i="93"/>
  <c r="O51" i="93"/>
  <c r="N51" i="93"/>
  <c r="AV50" i="93"/>
  <c r="AU50" i="93"/>
  <c r="AW50" i="93" s="1"/>
  <c r="AX50" i="93" s="1"/>
  <c r="AT50" i="93"/>
  <c r="AQ50" i="93"/>
  <c r="BI50" i="93" s="1"/>
  <c r="BJ50" i="93" s="1"/>
  <c r="AM50" i="93"/>
  <c r="AL50" i="93"/>
  <c r="AC50" i="93"/>
  <c r="AB50" i="93"/>
  <c r="O50" i="93"/>
  <c r="N50" i="93"/>
  <c r="AV49" i="93"/>
  <c r="AU49" i="93"/>
  <c r="AW49" i="93" s="1"/>
  <c r="AX49" i="93" s="1"/>
  <c r="AT49" i="93"/>
  <c r="AQ49" i="93"/>
  <c r="BI49" i="93" s="1"/>
  <c r="BJ49" i="93" s="1"/>
  <c r="AM49" i="93"/>
  <c r="AL49" i="93"/>
  <c r="AC49" i="93"/>
  <c r="AB49" i="93"/>
  <c r="O49" i="93"/>
  <c r="N49" i="93"/>
  <c r="AV48" i="93"/>
  <c r="AU48" i="93"/>
  <c r="AW48" i="93" s="1"/>
  <c r="AX48" i="93" s="1"/>
  <c r="AT48" i="93"/>
  <c r="AQ48" i="93"/>
  <c r="BI48" i="93" s="1"/>
  <c r="BJ48" i="93" s="1"/>
  <c r="AM48" i="93"/>
  <c r="AL48" i="93"/>
  <c r="AC48" i="93"/>
  <c r="AB48" i="93"/>
  <c r="O48" i="93"/>
  <c r="N48" i="93"/>
  <c r="AV47" i="93"/>
  <c r="AU47" i="93"/>
  <c r="AW47" i="93" s="1"/>
  <c r="AX47" i="93" s="1"/>
  <c r="AT47" i="93"/>
  <c r="AQ47" i="93"/>
  <c r="BI47" i="93" s="1"/>
  <c r="BJ47" i="93" s="1"/>
  <c r="AM47" i="93"/>
  <c r="AL47" i="93"/>
  <c r="AC47" i="93"/>
  <c r="AB47" i="93"/>
  <c r="O47" i="93"/>
  <c r="N47" i="93"/>
  <c r="AV46" i="93"/>
  <c r="AU46" i="93"/>
  <c r="AW46" i="93" s="1"/>
  <c r="AX46" i="93" s="1"/>
  <c r="AT46" i="93"/>
  <c r="AQ46" i="93"/>
  <c r="BI46" i="93" s="1"/>
  <c r="BJ46" i="93" s="1"/>
  <c r="AM46" i="93"/>
  <c r="AL46" i="93"/>
  <c r="AC46" i="93"/>
  <c r="AB46" i="93"/>
  <c r="O46" i="93"/>
  <c r="N46" i="93"/>
  <c r="AV45" i="93"/>
  <c r="AU45" i="93"/>
  <c r="AW45" i="93" s="1"/>
  <c r="AX45" i="93" s="1"/>
  <c r="AT45" i="93"/>
  <c r="AQ45" i="93"/>
  <c r="BI45" i="93" s="1"/>
  <c r="BJ45" i="93" s="1"/>
  <c r="AM45" i="93"/>
  <c r="AL45" i="93"/>
  <c r="AC45" i="93"/>
  <c r="AB45" i="93"/>
  <c r="O45" i="93"/>
  <c r="N45" i="93"/>
  <c r="AV44" i="93"/>
  <c r="AU44" i="93"/>
  <c r="AW44" i="93" s="1"/>
  <c r="AX44" i="93" s="1"/>
  <c r="AT44" i="93"/>
  <c r="AQ44" i="93"/>
  <c r="BI44" i="93" s="1"/>
  <c r="BJ44" i="93" s="1"/>
  <c r="AM44" i="93"/>
  <c r="AL44" i="93"/>
  <c r="AC44" i="93"/>
  <c r="AB44" i="93"/>
  <c r="O44" i="93"/>
  <c r="N44" i="93"/>
  <c r="BI43" i="93"/>
  <c r="BJ43" i="93" s="1"/>
  <c r="AV43" i="93"/>
  <c r="AU43" i="93"/>
  <c r="AW43" i="93" s="1"/>
  <c r="AX43" i="93" s="1"/>
  <c r="AT43" i="93"/>
  <c r="AQ43" i="93"/>
  <c r="AM43" i="93"/>
  <c r="AL43" i="93"/>
  <c r="AC43" i="93"/>
  <c r="AB43" i="93"/>
  <c r="O43" i="93"/>
  <c r="N43" i="93"/>
  <c r="AV42" i="93"/>
  <c r="AU42" i="93"/>
  <c r="AW42" i="93" s="1"/>
  <c r="AX42" i="93" s="1"/>
  <c r="AT42" i="93"/>
  <c r="AQ42" i="93"/>
  <c r="BI42" i="93" s="1"/>
  <c r="BJ42" i="93" s="1"/>
  <c r="AM42" i="93"/>
  <c r="AL42" i="93"/>
  <c r="AC42" i="93"/>
  <c r="AB42" i="93"/>
  <c r="O42" i="93"/>
  <c r="N42" i="93"/>
  <c r="AV41" i="93"/>
  <c r="AU41" i="93"/>
  <c r="AW41" i="93" s="1"/>
  <c r="AX41" i="93" s="1"/>
  <c r="AT41" i="93"/>
  <c r="AQ41" i="93"/>
  <c r="BI41" i="93" s="1"/>
  <c r="BJ41" i="93" s="1"/>
  <c r="AM41" i="93"/>
  <c r="AL41" i="93"/>
  <c r="AC41" i="93"/>
  <c r="AB41" i="93"/>
  <c r="O41" i="93"/>
  <c r="N41" i="93"/>
  <c r="AV40" i="93"/>
  <c r="AU40" i="93"/>
  <c r="AW40" i="93" s="1"/>
  <c r="AX40" i="93" s="1"/>
  <c r="AT40" i="93"/>
  <c r="AQ40" i="93"/>
  <c r="BI40" i="93" s="1"/>
  <c r="BJ40" i="93" s="1"/>
  <c r="AM40" i="93"/>
  <c r="AL40" i="93"/>
  <c r="AC40" i="93"/>
  <c r="AB40" i="93"/>
  <c r="O40" i="93"/>
  <c r="N40" i="93"/>
  <c r="AV39" i="93"/>
  <c r="AU39" i="93"/>
  <c r="AW39" i="93" s="1"/>
  <c r="AX39" i="93" s="1"/>
  <c r="AT39" i="93"/>
  <c r="AQ39" i="93"/>
  <c r="BI39" i="93" s="1"/>
  <c r="BJ39" i="93" s="1"/>
  <c r="AM39" i="93"/>
  <c r="AL39" i="93"/>
  <c r="AC39" i="93"/>
  <c r="AB39" i="93"/>
  <c r="O39" i="93"/>
  <c r="N39" i="93"/>
  <c r="AV38" i="93"/>
  <c r="AU38" i="93"/>
  <c r="AW38" i="93" s="1"/>
  <c r="AX38" i="93" s="1"/>
  <c r="AT38" i="93"/>
  <c r="AQ38" i="93"/>
  <c r="BI38" i="93" s="1"/>
  <c r="BJ38" i="93" s="1"/>
  <c r="AM38" i="93"/>
  <c r="AL38" i="93"/>
  <c r="AC38" i="93"/>
  <c r="AB38" i="93"/>
  <c r="O38" i="93"/>
  <c r="N38" i="93"/>
  <c r="AV37" i="93"/>
  <c r="AU37" i="93"/>
  <c r="AW37" i="93" s="1"/>
  <c r="AX37" i="93" s="1"/>
  <c r="AT37" i="93"/>
  <c r="AQ37" i="93"/>
  <c r="BI37" i="93" s="1"/>
  <c r="BJ37" i="93" s="1"/>
  <c r="AM37" i="93"/>
  <c r="AL37" i="93"/>
  <c r="AC37" i="93"/>
  <c r="AB37" i="93"/>
  <c r="O37" i="93"/>
  <c r="N37" i="93"/>
  <c r="AV36" i="93"/>
  <c r="AU36" i="93"/>
  <c r="AW36" i="93" s="1"/>
  <c r="AX36" i="93" s="1"/>
  <c r="AT36" i="93"/>
  <c r="AQ36" i="93"/>
  <c r="BI36" i="93" s="1"/>
  <c r="BJ36" i="93" s="1"/>
  <c r="AM36" i="93"/>
  <c r="AL36" i="93"/>
  <c r="AC36" i="93"/>
  <c r="AB36" i="93"/>
  <c r="O36" i="93"/>
  <c r="N36" i="93"/>
  <c r="AV35" i="93"/>
  <c r="AU35" i="93"/>
  <c r="AW35" i="93" s="1"/>
  <c r="AX35" i="93" s="1"/>
  <c r="AT35" i="93"/>
  <c r="AQ35" i="93"/>
  <c r="BI35" i="93" s="1"/>
  <c r="BJ35" i="93" s="1"/>
  <c r="AM35" i="93"/>
  <c r="AL35" i="93"/>
  <c r="AC35" i="93"/>
  <c r="AB35" i="93"/>
  <c r="O35" i="93"/>
  <c r="N35" i="93"/>
  <c r="AV34" i="93"/>
  <c r="AU34" i="93"/>
  <c r="AW34" i="93" s="1"/>
  <c r="AX34" i="93" s="1"/>
  <c r="AT34" i="93"/>
  <c r="AQ34" i="93"/>
  <c r="BI34" i="93" s="1"/>
  <c r="BJ34" i="93" s="1"/>
  <c r="AM34" i="93"/>
  <c r="AL34" i="93"/>
  <c r="AC34" i="93"/>
  <c r="AB34" i="93"/>
  <c r="O34" i="93"/>
  <c r="N34" i="93"/>
  <c r="AV33" i="93"/>
  <c r="AU33" i="93"/>
  <c r="AW33" i="93" s="1"/>
  <c r="AX33" i="93" s="1"/>
  <c r="AT33" i="93"/>
  <c r="AQ33" i="93"/>
  <c r="BI33" i="93" s="1"/>
  <c r="BJ33" i="93" s="1"/>
  <c r="AM33" i="93"/>
  <c r="AL33" i="93"/>
  <c r="AC33" i="93"/>
  <c r="AB33" i="93"/>
  <c r="O33" i="93"/>
  <c r="N33" i="93"/>
  <c r="AV32" i="93"/>
  <c r="AU32" i="93"/>
  <c r="AW32" i="93" s="1"/>
  <c r="AX32" i="93" s="1"/>
  <c r="AT32" i="93"/>
  <c r="AQ32" i="93"/>
  <c r="BI32" i="93" s="1"/>
  <c r="BJ32" i="93" s="1"/>
  <c r="AM32" i="93"/>
  <c r="AL32" i="93"/>
  <c r="AC32" i="93"/>
  <c r="AB32" i="93"/>
  <c r="O32" i="93"/>
  <c r="N32" i="93"/>
  <c r="AV31" i="93"/>
  <c r="AU31" i="93"/>
  <c r="AW31" i="93" s="1"/>
  <c r="AX31" i="93" s="1"/>
  <c r="AT31" i="93"/>
  <c r="AQ31" i="93"/>
  <c r="BI31" i="93" s="1"/>
  <c r="BJ31" i="93" s="1"/>
  <c r="AM31" i="93"/>
  <c r="AL31" i="93"/>
  <c r="AC31" i="93"/>
  <c r="AB31" i="93"/>
  <c r="O31" i="93"/>
  <c r="N31" i="93"/>
  <c r="AV30" i="93"/>
  <c r="AU30" i="93"/>
  <c r="AW30" i="93" s="1"/>
  <c r="AX30" i="93" s="1"/>
  <c r="AT30" i="93"/>
  <c r="AQ30" i="93"/>
  <c r="BI30" i="93" s="1"/>
  <c r="BJ30" i="93" s="1"/>
  <c r="AM30" i="93"/>
  <c r="AL30" i="93"/>
  <c r="AC30" i="93"/>
  <c r="AB30" i="93"/>
  <c r="O30" i="93"/>
  <c r="N30" i="93"/>
  <c r="AV29" i="93"/>
  <c r="AU29" i="93"/>
  <c r="AW29" i="93" s="1"/>
  <c r="AX29" i="93" s="1"/>
  <c r="AT29" i="93"/>
  <c r="AQ29" i="93"/>
  <c r="BI29" i="93" s="1"/>
  <c r="BJ29" i="93" s="1"/>
  <c r="AM29" i="93"/>
  <c r="AL29" i="93"/>
  <c r="AC29" i="93"/>
  <c r="AB29" i="93"/>
  <c r="O29" i="93"/>
  <c r="N29" i="93"/>
  <c r="AV28" i="93"/>
  <c r="AU28" i="93"/>
  <c r="AW28" i="93" s="1"/>
  <c r="AX28" i="93" s="1"/>
  <c r="AT28" i="93"/>
  <c r="AQ28" i="93"/>
  <c r="BI28" i="93" s="1"/>
  <c r="BJ28" i="93" s="1"/>
  <c r="AM28" i="93"/>
  <c r="AL28" i="93"/>
  <c r="AC28" i="93"/>
  <c r="AB28" i="93"/>
  <c r="O28" i="93"/>
  <c r="N28" i="93"/>
  <c r="AV27" i="93"/>
  <c r="AU27" i="93"/>
  <c r="AW27" i="93" s="1"/>
  <c r="AX27" i="93" s="1"/>
  <c r="AT27" i="93"/>
  <c r="AQ27" i="93"/>
  <c r="BI27" i="93" s="1"/>
  <c r="BJ27" i="93" s="1"/>
  <c r="AM27" i="93"/>
  <c r="AL27" i="93"/>
  <c r="AC27" i="93"/>
  <c r="AB27" i="93"/>
  <c r="O27" i="93"/>
  <c r="N27" i="93"/>
  <c r="AV26" i="93"/>
  <c r="AU26" i="93"/>
  <c r="AW26" i="93" s="1"/>
  <c r="AX26" i="93" s="1"/>
  <c r="AT26" i="93"/>
  <c r="AQ26" i="93"/>
  <c r="BI26" i="93" s="1"/>
  <c r="BJ26" i="93" s="1"/>
  <c r="AM26" i="93"/>
  <c r="AL26" i="93"/>
  <c r="AC26" i="93"/>
  <c r="AB26" i="93"/>
  <c r="O26" i="93"/>
  <c r="N26" i="93"/>
  <c r="AV25" i="93"/>
  <c r="AU25" i="93"/>
  <c r="AW25" i="93" s="1"/>
  <c r="AX25" i="93" s="1"/>
  <c r="AT25" i="93"/>
  <c r="AQ25" i="93"/>
  <c r="BI25" i="93" s="1"/>
  <c r="BJ25" i="93" s="1"/>
  <c r="AM25" i="93"/>
  <c r="AL25" i="93"/>
  <c r="AC25" i="93"/>
  <c r="AB25" i="93"/>
  <c r="O25" i="93"/>
  <c r="N25" i="93"/>
  <c r="AV24" i="93"/>
  <c r="AU24" i="93"/>
  <c r="AW24" i="93" s="1"/>
  <c r="AX24" i="93" s="1"/>
  <c r="AT24" i="93"/>
  <c r="AQ24" i="93"/>
  <c r="BI24" i="93" s="1"/>
  <c r="BJ24" i="93" s="1"/>
  <c r="AM24" i="93"/>
  <c r="AL24" i="93"/>
  <c r="AC24" i="93"/>
  <c r="AB24" i="93"/>
  <c r="O24" i="93"/>
  <c r="N24" i="93"/>
  <c r="AV23" i="93"/>
  <c r="AU23" i="93"/>
  <c r="AW23" i="93" s="1"/>
  <c r="AX23" i="93" s="1"/>
  <c r="AT23" i="93"/>
  <c r="AQ23" i="93"/>
  <c r="BI23" i="93" s="1"/>
  <c r="BJ23" i="93" s="1"/>
  <c r="AM23" i="93"/>
  <c r="AL23" i="93"/>
  <c r="AC23" i="93"/>
  <c r="AB23" i="93"/>
  <c r="O23" i="93"/>
  <c r="N23" i="93"/>
  <c r="AV22" i="93"/>
  <c r="AU22" i="93"/>
  <c r="AW22" i="93" s="1"/>
  <c r="AX22" i="93" s="1"/>
  <c r="AT22" i="93"/>
  <c r="AQ22" i="93"/>
  <c r="BI22" i="93" s="1"/>
  <c r="BJ22" i="93" s="1"/>
  <c r="AM22" i="93"/>
  <c r="AL22" i="93"/>
  <c r="AC22" i="93"/>
  <c r="AB22" i="93"/>
  <c r="O22" i="93"/>
  <c r="N22" i="93"/>
  <c r="AV21" i="93"/>
  <c r="AU21" i="93"/>
  <c r="AW21" i="93" s="1"/>
  <c r="AX21" i="93" s="1"/>
  <c r="AT21" i="93"/>
  <c r="AQ21" i="93"/>
  <c r="BI21" i="93" s="1"/>
  <c r="BJ21" i="93" s="1"/>
  <c r="AM21" i="93"/>
  <c r="AL21" i="93"/>
  <c r="AC21" i="93"/>
  <c r="AB21" i="93"/>
  <c r="O21" i="93"/>
  <c r="N21" i="93"/>
  <c r="AV20" i="93"/>
  <c r="AU20" i="93"/>
  <c r="AW20" i="93" s="1"/>
  <c r="AX20" i="93" s="1"/>
  <c r="AT20" i="93"/>
  <c r="AQ20" i="93"/>
  <c r="BI20" i="93" s="1"/>
  <c r="BJ20" i="93" s="1"/>
  <c r="AM20" i="93"/>
  <c r="AL20" i="93"/>
  <c r="AC20" i="93"/>
  <c r="AB20" i="93"/>
  <c r="O20" i="93"/>
  <c r="N20" i="93"/>
  <c r="AV19" i="93"/>
  <c r="AU19" i="93"/>
  <c r="AW19" i="93" s="1"/>
  <c r="AX19" i="93" s="1"/>
  <c r="AT19" i="93"/>
  <c r="AQ19" i="93"/>
  <c r="BI19" i="93" s="1"/>
  <c r="BJ19" i="93" s="1"/>
  <c r="AM19" i="93"/>
  <c r="AL19" i="93"/>
  <c r="AC19" i="93"/>
  <c r="AB19" i="93"/>
  <c r="O19" i="93"/>
  <c r="N19" i="93"/>
  <c r="AV18" i="93"/>
  <c r="AU18" i="93"/>
  <c r="AW18" i="93" s="1"/>
  <c r="AX18" i="93" s="1"/>
  <c r="AT18" i="93"/>
  <c r="AQ18" i="93"/>
  <c r="BI18" i="93" s="1"/>
  <c r="BJ18" i="93" s="1"/>
  <c r="AM18" i="93"/>
  <c r="AL18" i="93"/>
  <c r="AC18" i="93"/>
  <c r="AB18" i="93"/>
  <c r="O18" i="93"/>
  <c r="N18" i="93"/>
  <c r="AV17" i="93"/>
  <c r="AU17" i="93"/>
  <c r="AW17" i="93" s="1"/>
  <c r="AX17" i="93" s="1"/>
  <c r="AT17" i="93"/>
  <c r="AQ17" i="93"/>
  <c r="BI17" i="93" s="1"/>
  <c r="BJ17" i="93" s="1"/>
  <c r="AM17" i="93"/>
  <c r="AL17" i="93"/>
  <c r="AC17" i="93"/>
  <c r="AB17" i="93"/>
  <c r="O17" i="93"/>
  <c r="N17" i="93"/>
  <c r="AV16" i="93"/>
  <c r="AU16" i="93"/>
  <c r="AW16" i="93" s="1"/>
  <c r="AX16" i="93" s="1"/>
  <c r="AT16" i="93"/>
  <c r="AQ16" i="93"/>
  <c r="BI16" i="93" s="1"/>
  <c r="BJ16" i="93" s="1"/>
  <c r="AM16" i="93"/>
  <c r="AL16" i="93"/>
  <c r="AC16" i="93"/>
  <c r="AB16" i="93"/>
  <c r="O16" i="93"/>
  <c r="N16" i="93"/>
  <c r="AV15" i="93"/>
  <c r="AU15" i="93"/>
  <c r="AW15" i="93" s="1"/>
  <c r="AX15" i="93" s="1"/>
  <c r="AT15" i="93"/>
  <c r="AQ15" i="93"/>
  <c r="BI15" i="93" s="1"/>
  <c r="BJ15" i="93" s="1"/>
  <c r="AM15" i="93"/>
  <c r="AL15" i="93"/>
  <c r="AC15" i="93"/>
  <c r="AB15" i="93"/>
  <c r="O15" i="93"/>
  <c r="N15" i="93"/>
  <c r="AV14" i="93"/>
  <c r="AU14" i="93"/>
  <c r="AW14" i="93" s="1"/>
  <c r="AX14" i="93" s="1"/>
  <c r="AT14" i="93"/>
  <c r="AQ14" i="93"/>
  <c r="BI14" i="93" s="1"/>
  <c r="BJ14" i="93" s="1"/>
  <c r="AM14" i="93"/>
  <c r="AL14" i="93"/>
  <c r="AC14" i="93"/>
  <c r="AB14" i="93"/>
  <c r="O14" i="93"/>
  <c r="N14" i="93"/>
  <c r="AV13" i="93"/>
  <c r="AU13" i="93"/>
  <c r="AW13" i="93" s="1"/>
  <c r="AX13" i="93" s="1"/>
  <c r="AT13" i="93"/>
  <c r="AQ13" i="93"/>
  <c r="BI13" i="93" s="1"/>
  <c r="BJ13" i="93" s="1"/>
  <c r="AM13" i="93"/>
  <c r="AL13" i="93"/>
  <c r="AC13" i="93"/>
  <c r="AB13" i="93"/>
  <c r="O13" i="93"/>
  <c r="N13" i="93"/>
  <c r="AV12" i="93"/>
  <c r="AU12" i="93"/>
  <c r="AW12" i="93" s="1"/>
  <c r="AX12" i="93" s="1"/>
  <c r="AT12" i="93"/>
  <c r="AQ12" i="93"/>
  <c r="BI12" i="93" s="1"/>
  <c r="BJ12" i="93" s="1"/>
  <c r="AM12" i="93"/>
  <c r="AL12" i="93"/>
  <c r="AC12" i="93"/>
  <c r="AB12" i="93"/>
  <c r="O12" i="93"/>
  <c r="N12" i="93"/>
  <c r="AV11" i="93"/>
  <c r="AU11" i="93"/>
  <c r="AW11" i="93" s="1"/>
  <c r="AX11" i="93" s="1"/>
  <c r="AT11" i="93"/>
  <c r="AQ11" i="93"/>
  <c r="BI11" i="93" s="1"/>
  <c r="BJ11" i="93" s="1"/>
  <c r="AM11" i="93"/>
  <c r="AL11" i="93"/>
  <c r="AC11" i="93"/>
  <c r="AB11" i="93"/>
  <c r="O11" i="93"/>
  <c r="N11" i="93"/>
  <c r="AV10" i="93"/>
  <c r="AU10" i="93"/>
  <c r="AW10" i="93" s="1"/>
  <c r="AX10" i="93" s="1"/>
  <c r="AT10" i="93"/>
  <c r="AQ10" i="93"/>
  <c r="BI10" i="93" s="1"/>
  <c r="BJ10" i="93" s="1"/>
  <c r="AM10" i="93"/>
  <c r="AL10" i="93"/>
  <c r="AC10" i="93"/>
  <c r="AB10" i="93"/>
  <c r="O10" i="93"/>
  <c r="N10" i="93"/>
  <c r="BI9" i="93"/>
  <c r="BJ9" i="93" s="1"/>
  <c r="AV9" i="93"/>
  <c r="AU9" i="93"/>
  <c r="AW9" i="93" s="1"/>
  <c r="AX9" i="93" s="1"/>
  <c r="AT9" i="93"/>
  <c r="AQ9" i="93"/>
  <c r="AM9" i="93"/>
  <c r="AL9" i="93"/>
  <c r="AC9" i="93"/>
  <c r="AB9" i="93"/>
  <c r="O9" i="93"/>
  <c r="N9" i="93"/>
  <c r="BI8" i="93"/>
  <c r="BJ8" i="93" s="1"/>
  <c r="AV8" i="93"/>
  <c r="AU8" i="93"/>
  <c r="AW8" i="93" s="1"/>
  <c r="AX8" i="93" s="1"/>
  <c r="AT8" i="93"/>
  <c r="AQ8" i="93"/>
  <c r="AM8" i="93"/>
  <c r="AL8" i="93"/>
  <c r="AC8" i="93"/>
  <c r="AB8" i="93"/>
  <c r="O8" i="93"/>
  <c r="N8" i="93"/>
  <c r="AV7" i="93"/>
  <c r="AU7" i="93"/>
  <c r="AW7" i="93" s="1"/>
  <c r="AX7" i="93" s="1"/>
  <c r="AT7" i="93"/>
  <c r="AQ7" i="93"/>
  <c r="BI7" i="93" s="1"/>
  <c r="BJ7" i="93" s="1"/>
  <c r="AM7" i="93"/>
  <c r="AL7" i="93"/>
  <c r="AC7" i="93"/>
  <c r="AB7" i="93"/>
  <c r="O7" i="93"/>
  <c r="N7" i="93"/>
  <c r="M25" i="94" l="1"/>
  <c r="P25" i="94"/>
  <c r="Q25" i="94" s="1"/>
  <c r="AV6" i="93" l="1"/>
  <c r="AU6" i="93"/>
  <c r="AT6" i="93"/>
  <c r="AQ6" i="93"/>
  <c r="AM6" i="93"/>
  <c r="AL6" i="93"/>
  <c r="AC6" i="93"/>
  <c r="AB6" i="93"/>
  <c r="O6" i="93"/>
  <c r="N6" i="93"/>
  <c r="BI6" i="93" l="1"/>
  <c r="BJ6" i="93" s="1"/>
  <c r="AW6" i="93"/>
  <c r="AX6" i="93" s="1"/>
</calcChain>
</file>

<file path=xl/comments1.xml><?xml version="1.0" encoding="utf-8"?>
<comments xmlns="http://schemas.openxmlformats.org/spreadsheetml/2006/main">
  <authors>
    <author>dangcatcat</author>
  </authors>
  <commentList>
    <comment ref="BG9" authorId="0">
      <text>
        <r>
          <rPr>
            <b/>
            <sz val="9"/>
            <color indexed="81"/>
            <rFont val="Tahoma"/>
            <family val="2"/>
          </rPr>
          <t>dangcatcat: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นางนัตน์ภัณฑชา  อ่างยาน
จากบ้านดอนช้าง</t>
        </r>
      </text>
    </comment>
    <comment ref="BF87" authorId="0">
      <text>
        <r>
          <rPr>
            <b/>
            <sz val="9"/>
            <color indexed="81"/>
            <rFont val="Tahoma"/>
            <family val="2"/>
          </rPr>
          <t>dangcatcat:</t>
        </r>
        <r>
          <rPr>
            <sz val="9"/>
            <color indexed="81"/>
            <rFont val="Tahoma"/>
            <family val="2"/>
          </rPr>
          <t xml:space="preserve">
ดาวเหนือ  เคนดา
ไปช่วย สพป.ขก.1</t>
        </r>
      </text>
    </comment>
    <comment ref="BE99" authorId="0">
      <text>
        <r>
          <rPr>
            <b/>
            <sz val="9"/>
            <color indexed="81"/>
            <rFont val="Tahoma"/>
            <family val="2"/>
          </rPr>
          <t>dangcatcat: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นางลักษณา
การประถมศึกษา
นางสุฑารัตน์
ปฐมวัย</t>
        </r>
      </text>
    </comment>
    <comment ref="BG124" authorId="0">
      <text>
        <r>
          <rPr>
            <b/>
            <sz val="9"/>
            <color indexed="81"/>
            <rFont val="Tahoma"/>
            <family val="2"/>
          </rPr>
          <t>dangcatcat:</t>
        </r>
        <r>
          <rPr>
            <sz val="9"/>
            <color indexed="81"/>
            <rFont val="Tahoma"/>
            <family val="2"/>
          </rPr>
          <t xml:space="preserve">
นายวุฒิโชติ  ไชยทุม
จากโรงเรียนอนุบาลขอนแก่น
</t>
        </r>
      </text>
    </comment>
    <comment ref="BG172" authorId="0">
      <text>
        <r>
          <rPr>
            <b/>
            <sz val="9"/>
            <color indexed="81"/>
            <rFont val="Tahoma"/>
            <family val="2"/>
          </rPr>
          <t>dangcatcat: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นางรตี  สายทิพย์
บ้านแหล่งควาย สพป.เลย.1</t>
        </r>
      </text>
    </comment>
    <comment ref="BE421" authorId="0">
      <text>
        <r>
          <rPr>
            <b/>
            <sz val="9"/>
            <color indexed="81"/>
            <rFont val="Tahoma"/>
            <family val="2"/>
          </rPr>
          <t>dangcatcat:</t>
        </r>
        <r>
          <rPr>
            <sz val="9"/>
            <color indexed="81"/>
            <rFont val="Tahoma"/>
            <family val="2"/>
          </rPr>
          <t xml:space="preserve">
การประถมศึกษา
การประถมศึกษา
การประถมศึกษา</t>
        </r>
      </text>
    </comment>
    <comment ref="BE440" authorId="0">
      <text>
        <r>
          <rPr>
            <b/>
            <sz val="9"/>
            <color indexed="81"/>
            <rFont val="Tahoma"/>
            <family val="2"/>
          </rPr>
          <t>dangcatcat: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การประถมศึกษา
การประถมศึกษา
การประถมศึกษา</t>
        </r>
      </text>
    </comment>
  </commentList>
</comments>
</file>

<file path=xl/sharedStrings.xml><?xml version="1.0" encoding="utf-8"?>
<sst xmlns="http://schemas.openxmlformats.org/spreadsheetml/2006/main" count="2282" uniqueCount="680">
  <si>
    <t>ลำดับ</t>
  </si>
  <si>
    <t>ชื่อสถานศึกษา</t>
  </si>
  <si>
    <t>นร.</t>
  </si>
  <si>
    <t>ห้อง</t>
  </si>
  <si>
    <t>รวม</t>
  </si>
  <si>
    <t>บร.</t>
  </si>
  <si>
    <t>ครู</t>
  </si>
  <si>
    <t>จำนวนครู</t>
  </si>
  <si>
    <t>ตาม จ.18</t>
  </si>
  <si>
    <t>รวมทั้งสิ้น</t>
  </si>
  <si>
    <t>ประถมศึกษา</t>
  </si>
  <si>
    <t>ม.1</t>
  </si>
  <si>
    <t>ม.2</t>
  </si>
  <si>
    <t>ม.3</t>
  </si>
  <si>
    <t>ตามเกณฑ์ ก.ค.ศ.</t>
  </si>
  <si>
    <t>ป.5</t>
  </si>
  <si>
    <t>ป.6</t>
  </si>
  <si>
    <t>อนุบาล 1</t>
  </si>
  <si>
    <t>อนุบาล 2</t>
  </si>
  <si>
    <t>ป.1</t>
  </si>
  <si>
    <t>ป.2</t>
  </si>
  <si>
    <t>ป.3</t>
  </si>
  <si>
    <t>ป.4</t>
  </si>
  <si>
    <t>จังหวัด</t>
  </si>
  <si>
    <t>ตำบล</t>
  </si>
  <si>
    <t>อนุบาล 3 ขวบ</t>
  </si>
  <si>
    <t>จำนวนครู
- ขาด, +เกิน</t>
  </si>
  <si>
    <t>อำเภอ/
กิ่งอำเภอ</t>
  </si>
  <si>
    <t xml:space="preserve"> -ขาด,
+เกิน
ร้อยละ</t>
  </si>
  <si>
    <t xml:space="preserve"> -ขาด,
+เกิน
สุทธิ</t>
  </si>
  <si>
    <t xml:space="preserve"> -ขาด,
+เกิน
สุทธิ
ร้อยละ</t>
  </si>
  <si>
    <t>อนุบาลขอนแก่น</t>
  </si>
  <si>
    <t>บ้านทุ่ม(ทุ่มประชานุเคราะห์)</t>
  </si>
  <si>
    <t>บ้านโคกฟันโปง</t>
  </si>
  <si>
    <t>บ้านหนองเบ็ญ</t>
  </si>
  <si>
    <t>บ้านสวนมอนไคร่นุ่นวังหิน</t>
  </si>
  <si>
    <t>บ้านสะอาด</t>
  </si>
  <si>
    <t>สนามบิน</t>
  </si>
  <si>
    <t>บ้านหนองคู</t>
  </si>
  <si>
    <t>บ้านป่าสังข์หนองฮี</t>
  </si>
  <si>
    <t>บ้านเหล่าเกวียนหัก</t>
  </si>
  <si>
    <t>บ้านหนองหญ้าข้าวนก</t>
  </si>
  <si>
    <t>บ้านดอนช้าง(ศรีสุขวิทยา)</t>
  </si>
  <si>
    <t>บ้านเหล่านาดี</t>
  </si>
  <si>
    <t>ชุมชนบ้านหนองบัว</t>
  </si>
  <si>
    <t>บ้านหนองปิง</t>
  </si>
  <si>
    <t>บ้านดอนแดงดอนน้อย</t>
  </si>
  <si>
    <t>บ้านโนนท่อนวิทยา</t>
  </si>
  <si>
    <t>บ้านหว้าเหล่าโพนทองประชานุกูล</t>
  </si>
  <si>
    <t>บ้านหนองหลุบ</t>
  </si>
  <si>
    <t>บ้านหนองแวงบวรวิทย์</t>
  </si>
  <si>
    <t>แก่นเท่าพัฒนศึกษา</t>
  </si>
  <si>
    <t>ชุมชนบ้านท่าพระ</t>
  </si>
  <si>
    <t>ชุมชนบ้านพระยืน</t>
  </si>
  <si>
    <t>พระบุบ้านหันราษฎร์ประสาท</t>
  </si>
  <si>
    <t>บ้านบึงแก</t>
  </si>
  <si>
    <t>บ้านโคกล่าม</t>
  </si>
  <si>
    <t>โคกใหญ่ประชารัฐวิทยา</t>
  </si>
  <si>
    <t>บ้านแดงน้อย</t>
  </si>
  <si>
    <t>ชุมชนบ้านฝาง</t>
  </si>
  <si>
    <t>บ้านหนองหญ้าแพรกท่าแร่</t>
  </si>
  <si>
    <t>ไทยรัฐวิทยา84(บ้านสำราญเพี้ยฟาน)</t>
  </si>
  <si>
    <t>บ้านหนองแวงหนองจิกโนนตุ่น</t>
  </si>
  <si>
    <t>หนองโพธิ์ประชานุกูล</t>
  </si>
  <si>
    <t>บ้านหนองขามประชาบำรุง</t>
  </si>
  <si>
    <t>บ้านคำบอน</t>
  </si>
  <si>
    <t>บ้านนาล้อม</t>
  </si>
  <si>
    <t>บ้านโคกแปะ</t>
  </si>
  <si>
    <t>บ้านเหมือดแอ่คุรุราษฎร์อุทิศ</t>
  </si>
  <si>
    <t>บ้านสาวะถี(สาวัตถีราษฎร์รังสฤษฎิ์)</t>
  </si>
  <si>
    <t>บ้านหนองตาไก้หนองเม็ก</t>
  </si>
  <si>
    <t>หนองชาดพิทยาคม</t>
  </si>
  <si>
    <t>บ้านโสกแต้</t>
  </si>
  <si>
    <t>บ้านหนองไหลหนองบัวทอง</t>
  </si>
  <si>
    <t>บ้านโคกนางามปลาเซียม</t>
  </si>
  <si>
    <t>ไตรมิตรวิทยาคาร</t>
  </si>
  <si>
    <t>บ้านทองหลาง</t>
  </si>
  <si>
    <t>บ้านหนองไฮโพธิ์ชัย</t>
  </si>
  <si>
    <t>บ้านโสกม่วงดอนดู่</t>
  </si>
  <si>
    <t>บ้านบะยาว</t>
  </si>
  <si>
    <t>บ้านหนองกอยสิทธิราษฎร์บำรุง</t>
  </si>
  <si>
    <t>บ้านโคกท่า</t>
  </si>
  <si>
    <t>บ้านซำจานเนินทอง</t>
  </si>
  <si>
    <t>บ้านสงเปือยฮ่องเดื่อ</t>
  </si>
  <si>
    <t>บ้านป่าส่าน</t>
  </si>
  <si>
    <t>บ้านหนองโข่ย(ประชารัฐบำรุง)</t>
  </si>
  <si>
    <t>บ้านบ่อแก</t>
  </si>
  <si>
    <t>บ้านโนนค้อ</t>
  </si>
  <si>
    <t>บ้านหินขาว</t>
  </si>
  <si>
    <t>ดอนหันประชารัฐศึกษา</t>
  </si>
  <si>
    <t>บ้านหนองปอ</t>
  </si>
  <si>
    <t>โนนฆ้องวิทยาคาร</t>
  </si>
  <si>
    <t>บ้านดอนหญ้านาง</t>
  </si>
  <si>
    <t>บ้านดอนยาง</t>
  </si>
  <si>
    <t>บ้านดอนหันวิทยาสาร</t>
  </si>
  <si>
    <t>บ้านโนนเขวา</t>
  </si>
  <si>
    <t>บ้านค้อ</t>
  </si>
  <si>
    <t>บ้านโคกสูงวิทยาคม</t>
  </si>
  <si>
    <t>บ้านกระเดื่อง</t>
  </si>
  <si>
    <t>บ้านดงเก่า</t>
  </si>
  <si>
    <t>บ้านแก่นประดู่</t>
  </si>
  <si>
    <t>บ้านกุดนางทุย</t>
  </si>
  <si>
    <t>บ้านโนนแต้</t>
  </si>
  <si>
    <t>บ้านศิลา</t>
  </si>
  <si>
    <t>บ้านโจดศรีวิชัย</t>
  </si>
  <si>
    <t>บ้านหนองเซียงซุยโนนสะอาด</t>
  </si>
  <si>
    <t>บ้านงิ้ว</t>
  </si>
  <si>
    <t>บ้านหินเหิบศิลาทิพย์</t>
  </si>
  <si>
    <t>บ้านดงกลาง</t>
  </si>
  <si>
    <t>บ้านหนองกุงน้อย</t>
  </si>
  <si>
    <t>บ้านกอก</t>
  </si>
  <si>
    <t>บ้านโนนบ่อ</t>
  </si>
  <si>
    <t>บ้านบึงเนียมบึงใคร่นุ่นท่าหิน</t>
  </si>
  <si>
    <t>บ้านหนองหิน</t>
  </si>
  <si>
    <t>บ้านหนองแสงโคกน้อย</t>
  </si>
  <si>
    <t>โคกงามวิทยาคาร</t>
  </si>
  <si>
    <t>บ้านคำหัวช้างโนนตุ่นป่ามะนาว</t>
  </si>
  <si>
    <t>บ้านโคกกว้าง</t>
  </si>
  <si>
    <t>บ้านหนองเต่าบึงเรือใหญ่</t>
  </si>
  <si>
    <t>หินกองวิทยา</t>
  </si>
  <si>
    <t>บ้านวังโพน</t>
  </si>
  <si>
    <t>หินฮาวคุรุประชาสรรค์</t>
  </si>
  <si>
    <t>บ้านหินลาดวังตอ</t>
  </si>
  <si>
    <t>บ้านแดงใหญ่(ราษฎร์คุรุวิทยา)</t>
  </si>
  <si>
    <t>บ้านแก่นเท่า</t>
  </si>
  <si>
    <t>บ้านดอนบม</t>
  </si>
  <si>
    <t>บ้านโนนรังวิทยาคาร</t>
  </si>
  <si>
    <t>บ้านหนองตูมหนองงูเหลือม</t>
  </si>
  <si>
    <t>บ้านค้อท่อนน้อย</t>
  </si>
  <si>
    <t>ห้วยหว้าวิทยาคม</t>
  </si>
  <si>
    <t>บ้านนาฝายนาโพธิ์</t>
  </si>
  <si>
    <t>บ้านเป็ด(ท่าบึงประชาสงเคราะห์)</t>
  </si>
  <si>
    <t>ชุมชนบ้านโต้นศรีพิมลวิทยา</t>
  </si>
  <si>
    <t>บ้านเหล่านกชุมวิทยาสรรค์</t>
  </si>
  <si>
    <t>บ้านม่วงโป้</t>
  </si>
  <si>
    <t>บ้านพระคือหนองโพธิ์วิทยา</t>
  </si>
  <si>
    <t>บ้านคำหญ้าแดง</t>
  </si>
  <si>
    <t>บ้านหนองกุงคุรุประชาสรรค์</t>
  </si>
  <si>
    <t>บ้านโนนตุ่นสามัคคีศึกษา</t>
  </si>
  <si>
    <t>สระแก้วราษฎร์บำรุง</t>
  </si>
  <si>
    <t>บ้านแดงราษฎร์สามัคคี</t>
  </si>
  <si>
    <t>บ้านดอนดู่คุรุราษฎร์วิทยา</t>
  </si>
  <si>
    <t>พงษ์ภิญโญ 2</t>
  </si>
  <si>
    <t>บ้านหนองบัวน้อย</t>
  </si>
  <si>
    <t>บ้านหนองค้ากลางฮุง</t>
  </si>
  <si>
    <t>หนองแวงคุรุราษฎร์รังสรรค์</t>
  </si>
  <si>
    <t>บ้านโนนตุ่นประชาบำรุง</t>
  </si>
  <si>
    <t>บ้านเลิง</t>
  </si>
  <si>
    <t>บ้านชาด</t>
  </si>
  <si>
    <t>บ้านห้วยเตยพัฒนา</t>
  </si>
  <si>
    <t>บ้านหินตั้งหนองอีเลิง</t>
  </si>
  <si>
    <t>บ้านนาเพียง</t>
  </si>
  <si>
    <t>บ้านหนองหัววัว</t>
  </si>
  <si>
    <t>บ้านดงพอง</t>
  </si>
  <si>
    <t>บ้านโจดใหญ่</t>
  </si>
  <si>
    <t>บ้านบึงฉิม</t>
  </si>
  <si>
    <t>บ้านไก่นา</t>
  </si>
  <si>
    <t>บ้านขามป้อมชานบึงโพธิ์ทอง(สำนักงานสลากกินแบ่งสงเคราะห์86)</t>
  </si>
  <si>
    <t>บ้านม่วง</t>
  </si>
  <si>
    <t>บ้านหนองกุงวิทยาคาร</t>
  </si>
  <si>
    <t>บ้านโคกสีโคกเปี้ย</t>
  </si>
  <si>
    <t>บ้านโกทา</t>
  </si>
  <si>
    <t>บ้านโคกสีวิทยาเสริม</t>
  </si>
  <si>
    <t>บ้านป่าหม้อหนองคู</t>
  </si>
  <si>
    <t>บ้านโนนลาน</t>
  </si>
  <si>
    <t>บ้านคำไฮหัวทุ่งประชาบำรุง</t>
  </si>
  <si>
    <t>บ้านตอกแป้น</t>
  </si>
  <si>
    <t>บ้านเหล่านางาม</t>
  </si>
  <si>
    <t>บ้านป่าเหลื่อม</t>
  </si>
  <si>
    <t>เขื่อนกระพี้ศึกษา</t>
  </si>
  <si>
    <t>บ้านดอนธาตุท่าฉางท่าพระทราย</t>
  </si>
  <si>
    <t>บ้านท่าพระเนาว์</t>
  </si>
  <si>
    <t>บ้านโนนเรือง</t>
  </si>
  <si>
    <t>บ้านหนองคลอง</t>
  </si>
  <si>
    <t>บ้านหนองไผ่มอดินแดง</t>
  </si>
  <si>
    <t>บ้านลาดนาเพียง</t>
  </si>
  <si>
    <t>บ้านป่าหวาย</t>
  </si>
  <si>
    <t>บ้านโนนกู่</t>
  </si>
  <si>
    <t>บ้านเลิงเปือย</t>
  </si>
  <si>
    <t>ชุมชนบ้านพรหมนิมิต</t>
  </si>
  <si>
    <t>บ้านผือ(สวัสดิ์ราษฎร์วิทยา)</t>
  </si>
  <si>
    <t>ขอนแก่น</t>
  </si>
  <si>
    <t>บ้านโนนม่วง</t>
  </si>
  <si>
    <t>เมือง</t>
  </si>
  <si>
    <t>พระยืน</t>
  </si>
  <si>
    <t>บ้านฝาง</t>
  </si>
  <si>
    <t>โคกสี</t>
  </si>
  <si>
    <t>ดอนช้าง</t>
  </si>
  <si>
    <t>ดอนหัน</t>
  </si>
  <si>
    <t>แดงใหญ่</t>
  </si>
  <si>
    <t>ท่าพระ</t>
  </si>
  <si>
    <t>โนนท่อน</t>
  </si>
  <si>
    <t>ในเมือง</t>
  </si>
  <si>
    <t>บ้านทุ่ม</t>
  </si>
  <si>
    <t>บ้านเป็ด</t>
  </si>
  <si>
    <t>บ้านหว้า</t>
  </si>
  <si>
    <t>บึงเนียม</t>
  </si>
  <si>
    <t>ศิลา</t>
  </si>
  <si>
    <t>พระลับ</t>
  </si>
  <si>
    <t>เมืองเก่า</t>
  </si>
  <si>
    <t>สาวะถี</t>
  </si>
  <si>
    <t>บ้านเพี้ยฟานโนนตุ่น</t>
  </si>
  <si>
    <t>สำราญ</t>
  </si>
  <si>
    <t>หนองตูม</t>
  </si>
  <si>
    <t>โคกงาม</t>
  </si>
  <si>
    <t>โนนฆ้อง</t>
  </si>
  <si>
    <t>บ้านเหล่า</t>
  </si>
  <si>
    <t>ป่ามะนาว</t>
  </si>
  <si>
    <t>ป่าหวายนั่ง</t>
  </si>
  <si>
    <t>หนองบัว</t>
  </si>
  <si>
    <t>ขามป้อม</t>
  </si>
  <si>
    <t>บ้านโต้น</t>
  </si>
  <si>
    <t>พระบุ</t>
  </si>
  <si>
    <t>หนองแวง</t>
  </si>
  <si>
    <t>อยู่ระหว่างยุบเลิก</t>
  </si>
  <si>
    <t>ยุบเลิก</t>
  </si>
  <si>
    <t>ก่อนประถมศึกษา</t>
  </si>
  <si>
    <t>มัธยมศึกษา</t>
  </si>
  <si>
    <t xml:space="preserve"> สำนักงานเขตพื้นที่การศึกษาประถมศึกษาขอนแก่น เขต 1                         สังกัดสำนักงานคณะกรรมการการศึกษาขั้นพื้นฐาน</t>
  </si>
  <si>
    <t>พนักงานราชการ</t>
  </si>
  <si>
    <t xml:space="preserve">ระยะทาง
</t>
  </si>
  <si>
    <t>พื้นที่ตั้ง</t>
  </si>
  <si>
    <t>ปริมาณงาน</t>
  </si>
  <si>
    <t>แบบรายงานปริมาณงานในสถานศึกษา</t>
  </si>
  <si>
    <t>สำนักงานเขตพื้นที่การศึกษาประถมศึกษาขอนแก่น เขต 1</t>
  </si>
  <si>
    <t>5. จำนวนครูรายหมวดวิชาของข้าราชการครูที่ขอย้าย</t>
  </si>
  <si>
    <t>2. การจัดการศึกษาดำเนินการดังนี้</t>
  </si>
  <si>
    <t xml:space="preserve">หมวดวิชา / กลุ่มสาระ  </t>
  </si>
  <si>
    <t>( /  )  2.1 ก่อนประถมศึกษา</t>
  </si>
  <si>
    <t>(    )</t>
  </si>
  <si>
    <t>เด็กเล็ก</t>
  </si>
  <si>
    <t>อนุบาล  3 ขวบ</t>
  </si>
  <si>
    <t>( /  )</t>
  </si>
  <si>
    <t>อนุบาล 1 - 2</t>
  </si>
  <si>
    <t>วิชา  ภาษาไทย</t>
  </si>
  <si>
    <t>วิชา……………………………………….</t>
  </si>
  <si>
    <t>( /  )  2.2 ประถมศึกษา</t>
  </si>
  <si>
    <t>ป. 1 - 4</t>
  </si>
  <si>
    <t>(  / )</t>
  </si>
  <si>
    <t>ป. 1 - 6</t>
  </si>
  <si>
    <t>เกณฑ์เด็กเว้นปี</t>
  </si>
  <si>
    <t>คาบ /</t>
  </si>
  <si>
    <t>ควรมี</t>
  </si>
  <si>
    <t>มีจริง</t>
  </si>
  <si>
    <t>- ขาด</t>
  </si>
  <si>
    <t>ม. 1 - 3</t>
  </si>
  <si>
    <t>ม. 3 - 6</t>
  </si>
  <si>
    <t>สัปดาห์</t>
  </si>
  <si>
    <t>+ เกิน</t>
  </si>
  <si>
    <t>3. รายละเอียดเกี่ยวกับห้องเรียนและนักเรียน</t>
  </si>
  <si>
    <t>ชั้นเรียน</t>
  </si>
  <si>
    <t>จำนวน</t>
  </si>
  <si>
    <t>หมายเหตุ</t>
  </si>
  <si>
    <t>ห้องเรียน</t>
  </si>
  <si>
    <t>นักเรียน</t>
  </si>
  <si>
    <t>มัธยมศึกษาปีที่ 1</t>
  </si>
  <si>
    <t>ขอรับรองว่าข้อมูลถูกต้อง</t>
  </si>
  <si>
    <t>มัธยมศึกษาปีที่ 2</t>
  </si>
  <si>
    <t>อนุบาลปีที่ 1</t>
  </si>
  <si>
    <t>มัธยมศึกษาปีที่ 3</t>
  </si>
  <si>
    <t>อนุบาลปีที่ 2</t>
  </si>
  <si>
    <t>รวมมัธยมต้น</t>
  </si>
  <si>
    <t>(……………………...……….)</t>
  </si>
  <si>
    <t>รวมก่อนประถมศึกษา</t>
  </si>
  <si>
    <t>มัธยมศึกษาปีที่ 4</t>
  </si>
  <si>
    <t>ผู้บริหารสถานศึกษา</t>
  </si>
  <si>
    <t>ประถมศึกษาปีที่ 1</t>
  </si>
  <si>
    <t>มัธยมศึกษาปีที่ 5</t>
  </si>
  <si>
    <t>วันที่…….เดือน……………ปี…….</t>
  </si>
  <si>
    <t>ประถมศึกษาปีที่ 2</t>
  </si>
  <si>
    <t>มัธยมศึกษาปีที่ 6</t>
  </si>
  <si>
    <t>ประถมศึกษาปีที่ 3</t>
  </si>
  <si>
    <t>รวมมัธยมปลาย</t>
  </si>
  <si>
    <t>ประถมศึกษาปีที่ 4</t>
  </si>
  <si>
    <t>ประถมศึกษาปีที่ 5</t>
  </si>
  <si>
    <t>ประถมศึกษาปีที่ 6</t>
  </si>
  <si>
    <t>รวมประถมศึกษา</t>
  </si>
  <si>
    <t>4. อัตรากำลังครูและลูกจ้าง</t>
  </si>
  <si>
    <t>ครูตามเกณฑ์</t>
  </si>
  <si>
    <t>ครูตาม จ.18</t>
  </si>
  <si>
    <t>ครูช่วยราชการ</t>
  </si>
  <si>
    <t>ครูมีจริง</t>
  </si>
  <si>
    <t>บ</t>
  </si>
  <si>
    <t>ป</t>
  </si>
  <si>
    <t>เข้า</t>
  </si>
  <si>
    <t>ออก</t>
  </si>
  <si>
    <t>ปฏิบัติหน้าที่ผู้อำนวยการกลุ่มบริหารงานบุคคล</t>
  </si>
  <si>
    <t>วิทยาศาสตร์</t>
  </si>
  <si>
    <t>ปฐมวัย</t>
  </si>
  <si>
    <t>ตารางแสดงจำนวนครูผู้สอนตามมาตรฐานวิชาเอกที่กำหนดให้มีในสถานศึกษา สังกัดสำนักงานเขตพื้นที่การศึกษาประถมศึกษา ตามที่ สพฐ. กำหนด</t>
  </si>
  <si>
    <t>จำนวนนักเรียน</t>
  </si>
  <si>
    <t>ครูผู้สอน</t>
  </si>
  <si>
    <t>(1)  120 คนลงมา</t>
  </si>
  <si>
    <t>&lt; 20    คน</t>
  </si>
  <si>
    <t>ประถม</t>
  </si>
  <si>
    <t>21 – 40 คน</t>
  </si>
  <si>
    <t>ไทย</t>
  </si>
  <si>
    <t>(ต้องมี นร.ระดับอนุบาล ตั้งแต่ 10 คนขึ้นไป จึงจะกำหนดเอกปฐมวัยได้ หากน้อยกว่า 10 คน ให้กำหนดเป็นภาษาไทยแทน)</t>
  </si>
  <si>
    <t>41 – 60 คน</t>
  </si>
  <si>
    <t>คณิต</t>
  </si>
  <si>
    <t>(ต้องมี นร.ระดับอนุบาล ตั้งแต่ 10 คนขึ้นไป จึงจะกำหนดเอกปฐมวัยได้ หากน้อยกว่า 10 คน ให้กำหนดเป็นคณิตศาสตร์แทน)</t>
  </si>
  <si>
    <t>61 – 80 คน</t>
  </si>
  <si>
    <t>อังกฤษ</t>
  </si>
  <si>
    <t>(ต้องมี นร.ระดับอนุบาล ตั้งแต่ 10 คนขึ้นไป จึงจะกำหนดเอกปฐมวัยได้ หากน้อยกว่า 10 คน ให้กำหนดเป็นภาษาอังกฤษแทน)</t>
  </si>
  <si>
    <t>81 – 100 คน</t>
  </si>
  <si>
    <t>สังคม</t>
  </si>
  <si>
    <t>(ต้องมี นร.ระดับอนุบาล ตั้งแต่ 10 คนขึ้นไป จึงจะกำหนดเอกปฐมวัยได้ หากน้อยกว่า 10 คน ให้กำหนดเป็นสังคมแทน)</t>
  </si>
  <si>
    <t>101 – 120 คน</t>
  </si>
  <si>
    <t>(ต้องมี นร.ระดับอนุบาล ตั้งแต่ 10 คนขึ้นไป จึงจะกำหนดเอกปฐมวัยได้ หากน้อยกว่า 10 คน ให้กำหนดเป็นวิทยาศาสตร์แทน)</t>
  </si>
  <si>
    <t>(2)  121  ขึ้นไป</t>
  </si>
  <si>
    <t>คำนวณตามเกณฑ์ ก.ค.ศ.</t>
  </si>
  <si>
    <t>ก่อนประถม - ป.6</t>
  </si>
  <si>
    <t>เอกเพิ่มเติม *</t>
  </si>
  <si>
    <t xml:space="preserve">(ต้องมี นร.ระดับอนุบาล ตั้งแต่ 10 คนขึ้นไป จึงจะกำหนดเอกปฐมวัยได้ </t>
  </si>
  <si>
    <t>หากน้อยกว่า 10 คน ให้กำหนดเป็นเอกเพิ่มเติม*แทน)</t>
  </si>
  <si>
    <t>ก่อนประถม – มัธยม</t>
  </si>
  <si>
    <t>การงานอาชีพและเทคโนโลยี</t>
  </si>
  <si>
    <t>สุขศึกษา, พลศึกษา</t>
  </si>
  <si>
    <t xml:space="preserve">       * หากสถานศึกษาไม่มีนร.อนุบาล ไม่ต้องกำหนดเอกปฐมวัย</t>
  </si>
  <si>
    <t>ศิลปะ, ดนตรี, นาฎศิลป์*</t>
  </si>
  <si>
    <t>*  วิชาเอกเพิ่มเติมให้สถานศึกษากำหนดวิชาเอกตามกรอบโครงสร้างเวลาเรียนตามหลักสูตรแกนกลางการศึกษาขั้นพื้นฐานและหลักสูตรสถานศึกษา โดยคำนึงถึงนโยบาย เหตุผล ตามจำเป็น</t>
  </si>
  <si>
    <r>
      <rPr>
        <b/>
        <u/>
        <sz val="14"/>
        <color indexed="8"/>
        <rFont val="Angsana New"/>
        <family val="1"/>
      </rPr>
      <t>หมายเหตุ</t>
    </r>
    <r>
      <rPr>
        <b/>
        <sz val="14"/>
        <color indexed="8"/>
        <rFont val="Angsana New"/>
        <family val="1"/>
      </rPr>
      <t xml:space="preserve">      - การกำหนดจำนวนครูผู้สอนตามมาตรฐานวิชาเอกในสถานศึกษา ให้กำหนดเท่าจำนวนครูตามเกณฑ์ที่ ก.ค.ศ. กำหนด  </t>
    </r>
  </si>
  <si>
    <t>ราชการ</t>
  </si>
  <si>
    <t>sp2</t>
  </si>
  <si>
    <t>ผู้สอน</t>
  </si>
  <si>
    <t>พี่เลี้ยง</t>
  </si>
  <si>
    <t>วิกฤต</t>
  </si>
  <si>
    <t>ครูวิทย์</t>
  </si>
  <si>
    <t>ผู้ทรง</t>
  </si>
  <si>
    <t>ลูกจ้างชั่วคราว</t>
  </si>
  <si>
    <t>ลูกจ้าง</t>
  </si>
  <si>
    <t>ประจำ</t>
  </si>
  <si>
    <t>ต่อ</t>
  </si>
  <si>
    <t>เนื่อง</t>
  </si>
  <si>
    <t>ไปช่วย</t>
  </si>
  <si>
    <t>มาช่วย</t>
  </si>
  <si>
    <t>ข้อมูลอัตรากำลังครูและนักเรียน ณ วันที่ 10  มิถุนายน 2561</t>
  </si>
  <si>
    <t>เกษียณ61</t>
  </si>
  <si>
    <t>แบบ totalรวม</t>
  </si>
  <si>
    <t>ของ  สำนักงานเขตพื้นที่การศึกษาประถมศึกษาขอนแก่น เขต 1</t>
  </si>
  <si>
    <t>ระยะทาง
(กม.)
ร.ร. ถึงสพท.</t>
  </si>
  <si>
    <t>พื้นที่ตั้ง
(ตัวเลข)</t>
  </si>
  <si>
    <t>ร.ร. ที่มี
ลักษณะพิเศษ
(ตัวอักษร)</t>
  </si>
  <si>
    <t>ครูไป
ช่วย
ราชการ</t>
  </si>
  <si>
    <t>ครูมา
ช่วย
ราชการ</t>
  </si>
  <si>
    <t>ม.4</t>
  </si>
  <si>
    <t>ม.5</t>
  </si>
  <si>
    <t>ม.6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</si>
  <si>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</si>
  <si>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</si>
  <si>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</si>
  <si>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</si>
  <si>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</si>
  <si>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</si>
  <si>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</si>
  <si>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</si>
  <si>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</si>
  <si>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</si>
  <si>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</si>
  <si>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</si>
  <si>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</si>
  <si>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</si>
  <si>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</si>
  <si>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</si>
  <si>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</si>
  <si>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</si>
  <si>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</si>
  <si>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ครู
เกษียณ
ปี 61</t>
  </si>
  <si>
    <t>แบบแสดงที่ตั้งและปริมาณงานของสถานศึกษาประกอบการวางแผนอัตรากำลังครูของสถานศึกษา สังกัดสำนักงานคณะกรรมการการศึกษาขั้นพื้นฐาน ปีงบประมาณ พ.ศ.2561</t>
  </si>
  <si>
    <t>ความต้องการวิชาเอก</t>
  </si>
  <si>
    <t>1. ภาษาไทย    2.ภาษาอังกฤษ  3.คณิตศาสตร์  4.วิทยาศาสตร์  5.คอมพิวเตอร์</t>
  </si>
  <si>
    <t>1. ปฐมวัย  2. คอมพิวเตอร์  3. พลศึกษา  4. คณิตศาสตร์  5. วิทยาศาสตร์</t>
  </si>
  <si>
    <t>1. ปฐมวัย  2. ภาษาอังกฤษ  3. ภาษาไทย  4. ศิลปะ  5. ดนตรี - นาฎศิลป์</t>
  </si>
  <si>
    <t>1. ภาษาอังกฤษ  2. คณิตศาสตร์  3. คอมพิวเตอร์  4. วิทยาศาสตร์  5. พลศึกษา</t>
  </si>
  <si>
    <t>1. ภาษาต่างประเทศ  2. วิทยาศาสตร์</t>
  </si>
  <si>
    <t>1. วิทยาศาสตร์  2. ปฐมวัย  3. คอมพิวเตอร์  4. ภาษาไทย  5. สังคมศึกษา</t>
  </si>
  <si>
    <t>1. ปฐมวัย  2. ภาษาไทย  3. ภาษาอังกฤษ  4. คณิตศาสตร์  5. การเงิน</t>
  </si>
  <si>
    <t>1. วิทยาศาสตร์  2. คณิตศาสตร์  3. ศิลปศึกษา</t>
  </si>
  <si>
    <t>1. ภาษาอังกฤษ  2. คณิตศาสตร์  3. ภาษาไทย  4. ปฐมวัย  5. พลศึกษา</t>
  </si>
  <si>
    <t>1. ปฐมวัย  2. คณิตศาสตร์</t>
  </si>
  <si>
    <t>1. ภาษาต่างประเทศ  2. คณิตศาสตร์</t>
  </si>
  <si>
    <t>1. วิทยาศาสตร์  2. ภาษาต่างประเทศ</t>
  </si>
  <si>
    <t>1. ปฐมวัย  2. ภาษาอังกฤษ  3. คณิตศาสตร์</t>
  </si>
  <si>
    <t>1. ภาษาอังกฤษ  2. คอมพิวเตอร์  3. วิทยาศาสตร์  4. นาฏศิลป์  5. ภาษาไทย</t>
  </si>
  <si>
    <t>1. ปฐมวัย  2. ประถมศึกษา  3. ภาษาอังกฤษ  4. คณิตศาสตร์  5. วิทยาศาสตร์</t>
  </si>
  <si>
    <t>1. ภาษาอังกฤษ  2. คณิตศาสตร์  3. วิทยาศาสตร์</t>
  </si>
  <si>
    <t>1. วิทยาศาสตร์  2. สังคมศึกษา  3. คอมพิวเตอร์  4. ภาษาไทย  5. ปฐมวัย</t>
  </si>
  <si>
    <t>1. ภาษาไทย  2.  คณิตศาสตร์  3. วิทยาศาสตร์  4. ประถมศึกษา  5. ปฐมวัย</t>
  </si>
  <si>
    <t>1. ภาษาอังกฤษ  2. วิทยาศาสตร์</t>
  </si>
  <si>
    <t>1. ปฐมวัย  2. ประถมศึกษา  3. คณิตศาสตร์  4. วิทยาศาสตร์  5. สังคมศึกษา</t>
  </si>
  <si>
    <t>1. ปฐมวัย  2. ภาษาอังกฤษ  3. คณิตศาสตร์  4. วิทยาศาสตร์</t>
  </si>
  <si>
    <t>1. ภาษาไทย  2. วิทยาศาสตร์</t>
  </si>
  <si>
    <t>1. ภาษาอังกฤษ  2. ปฐมวัย  3.วิทยาศาสตร์  4. คณิตศาสตร์  5. พลศึกษา</t>
  </si>
  <si>
    <t>1. ภาษาไทย  2.ภาษาอังกฤษ  3.คณิตศาสตร์  4. คอมพิวเตอร์  5. คหกรรม-อุตสาหกรรม</t>
  </si>
  <si>
    <t>1. ภาษาไทย  2. คณิตศาสตร์  3. ศิลปศึกษา 4. ดนตรี-นาฎศิลป์  5. ภาษาอังกฤษ</t>
  </si>
  <si>
    <t>1. วิทยาศาสตร์  2. ภาษาไทย  3. คอมพิวเตอร์</t>
  </si>
  <si>
    <t>1. ภาษาอังกฤษ  2. คณิตศาสตร์  3. วิทยาศาสตร์  4. พลศึกษา</t>
  </si>
  <si>
    <t>1. ภาษาไทย  2. วิทยาศาสตร์  3. คอมพิวเตอร์  4. ศิลปศึกษา  5. พลศึกษา</t>
  </si>
  <si>
    <t>1. ภาษาอังกฤษ  2. วิทยาศาสตร์  3. ศิลปศึกษา  4. ดนตรี-นาฎศิลป์</t>
  </si>
  <si>
    <t>1. ปฐมวัย  2. ประถมศึกษา</t>
  </si>
  <si>
    <t>1. ปฐมวัย  2. วิทยาศาสตร์  3. คอมพิวเตอร์  4. พลศึกษา</t>
  </si>
  <si>
    <t>1. คณิตศาสตร์  2. ภาษาไทย  3.พลศึกษา  4. ศิลปะ  5. ปฐมวัย</t>
  </si>
  <si>
    <t>1. วิทยาศาสตร์  2. คณิตศาสตร์  3. ภาษาอังกฤษ  4. ปฐมวัย  5. ประถมศึกษา</t>
  </si>
  <si>
    <t>1. ภาษาอังกฤษ  2. ดนตรี - นาฎศิลป์  3. คอมพิวเตอร์</t>
  </si>
  <si>
    <t>1. ปฐมวัย  2. วิทยาศาสตร์</t>
  </si>
  <si>
    <t>1. ปฐมวัย  2. ภาษาอังกฤษ  3. วิทยาศาสตร์  4. ภาษาไทย  5. คอมพิวเตอร์</t>
  </si>
  <si>
    <t>บ้านหนองบัวดีหมี(คุรุสามัคคี3)</t>
  </si>
  <si>
    <t>1. ภาษาไทย  2. คณิตศาสตร์  3. ภาษาอังกฤษ  4. สังคมศึกษา</t>
  </si>
  <si>
    <t>1. คณิตศาสตร์  2. ดนตรี-นาฎศิลป์  3. คอมพิวเตอร์  4. วิทยาศาสตร์  5. บรรณารักษ์</t>
  </si>
  <si>
    <t>1. ภาษาอังกฤษ  2. วิทยาศาสตร์  3. ภาษาไทย  4. ปฐมวัย  5. คณิตศาสตร์</t>
  </si>
  <si>
    <t>1. คณิตศาสตร์  2. ปฐมวัย  3. ภาษาอังกฤษ  4. วิทยาศาสตร์</t>
  </si>
  <si>
    <t>1. ปฐมวัย  2.  พลศึกษา  3. ภาษาไทย  4. วิทยาศาสตร์  5. คณิตศาสตร์</t>
  </si>
  <si>
    <t>1. ภาษาอังกฤษ  2. คณิตศาสตร์  3. วิทยาศาสตร์  4. ปฐมวัย  5. พลศึกษา</t>
  </si>
  <si>
    <t>1. ภาษาต่างประเทศ</t>
  </si>
  <si>
    <t>1. ปฐมวัย  2. ภาษาอังกฤษ  3. ดนตรี-นาฎศิลป์  4. วิทยาศาสตร์  5. คณิตศาสตร์</t>
  </si>
  <si>
    <t>1. ปฐมวัย  2. ภาษาอังกฤษ  3. สังคมศึกษา  4. ดนตรี  5. พลศึกษา</t>
  </si>
  <si>
    <t>1. วิทยาศาสตร์  2. ปฐมวัย  3. สังคมศึกษา  4. คหกรรม  5. คอมพิวเตอร์</t>
  </si>
  <si>
    <t>1. ภาษาอังกฤษ  2. คณิตศาสตร์  3. คอมพิวเตอร์</t>
  </si>
  <si>
    <t>1. พลศึกษา</t>
  </si>
  <si>
    <t>1. ภาษาอังกฤษ  2. พลศึกษา  3. ศิลปศึกษา  4. นาฎศิลป์</t>
  </si>
  <si>
    <t>1. ภาษาไทย  2. สังคมศึกษา  3. ภาษาอังกฤษ  4. คณิตศาสตร์  5. ดนตรี-นาฎศิลป์</t>
  </si>
  <si>
    <t>1. ปฐมวัย  2. ภาษาอังกฤษ  3. ภาษาไทย  4. นาฏศิลป์  5. คณิตศาสตร์</t>
  </si>
  <si>
    <t xml:space="preserve">1. ปฐมวัย  2. ภาษาอังกฤษ  3. วิทยาศาสตร์  4. ภาษาไทย </t>
  </si>
  <si>
    <t>1. ภาษาอังกฤษ  2. วิทยาศาสตร์  3. คณิตศาสตร์</t>
  </si>
  <si>
    <t>1. ภาษาไทย  2.คณิตศาสตร์  3. วิทยาศาสตร์  4. ภาษาอังกฤษ  5. คอมพิวเตอร์</t>
  </si>
  <si>
    <t>1. ปฐมวัย  2. วิทยาศาสตร์  3. คณิตศาสตร์  4. ภาษาไทย  5. ดนตรี</t>
  </si>
  <si>
    <t>1. พลศึกษา  2. ดนตรี-นาฏศิลป์  3. ศิลปศึกษา  4. คอมพิวเตอร์  5. ปฐมวัย</t>
  </si>
  <si>
    <t>1. คอมพิวเตอร์  2. พลศึกษา  3. วิทยาศาสตร์  4. คณิตศาสตร์  5. ประถมศึกษา</t>
  </si>
  <si>
    <t>1. คณิตศาสตร์  2. ภาษาไทย  3. ภาษาอังกฤษ  4. พลศึกษา  5. ศิลปศึกษา</t>
  </si>
  <si>
    <t>1. ภาษาอังกฤษ  2. คณิตศาสตร์  3. วิทยาศาสตร์  4. ภาษาไทย</t>
  </si>
  <si>
    <t>1. คณิตศาสตร์  2. ภาษาไทย  3. ดนตรี</t>
  </si>
  <si>
    <t>1. คณิตศาสตร์  2. ภาษาอังกฤษ  3. ภาษาไทย  4. วิทยาศาสตร์  5. ปฐมวัย</t>
  </si>
  <si>
    <t>1. ปฐมวัย  2. ภาษาไทย  3. คณิตศาสตร์  4. วิทยาศาสตร์</t>
  </si>
  <si>
    <t>1. คอมพิวเตอร์  2. คณิตศาสตร์  3. พลศึกษา  4. ภาษาไทย  5. ภาษาอังกฤษ</t>
  </si>
  <si>
    <t>1. ปฐมวัย  2. ประถมศึกษา  3. วิทยาศาสตร์  4. ภาษาอังกฤษ  5. ภาษาไทย  6. พลศึกษา</t>
  </si>
  <si>
    <t>1. คณิตศาสตร์  2. วิทยาศาสตร์  3. พลศึกษา</t>
  </si>
  <si>
    <t>1. ภาษาอังกฤษ  2. วิทยาศาสตร์  3. คอมพิวเตอร์</t>
  </si>
  <si>
    <t>1. วิทยาศาสตร์  2. คอมพิวเตอร์  3. ศิลปศึกษา  4. ภาษาอังกฤษ  5. ประถมศึกษา</t>
  </si>
  <si>
    <t>1. ภาษาอังกฤษ  2. ปฐมวัย  3. สุขศึกษา - พลศึกษา</t>
  </si>
  <si>
    <t>1. ปฐมวัย  2. ภาษาไทย</t>
  </si>
  <si>
    <t>1. ภาษาอังกฤษ  2. ภาษาไทย  3. คณิตศาสตร์  4. นาฎศิลป์  5. การงานพื้นฐานอาชีพ</t>
  </si>
  <si>
    <t>1. วิทยาศาสตร์  2. ปฐมวัย  3. ภาษาไทย  4. คณิตศาสตร์  5. ศิลปศึกษา</t>
  </si>
  <si>
    <t>1. ภาษาอังกฤษ  2. นาฎศิลป์</t>
  </si>
  <si>
    <t>1. สังคมศึกษา  2. ปฐมวัย  3. ภาษาไทย  4. ศิลปศึกษา  5. ดนตรี  6. นาฎศิลป์</t>
  </si>
  <si>
    <t>1. คณิตศาสตร์  2. พลศึกษา  3. ศิลปศึกษา  4. ดนตรี  5. วิทยาศาสตร์  6. ภาษาไทย</t>
  </si>
  <si>
    <t>1. คณิตศาสตร์  2. ภาษาไทย  3. ภาษาอังกฤษ  4. สังคมศึกษา  5. ปฐมวัย</t>
  </si>
  <si>
    <t>1. ภาษาไทย</t>
  </si>
  <si>
    <t>1. ปฐมวัย  2. คณิตศาสตร์  3. ภาษาไทย  4. นาฎศิลป์  5. วิทยาศาสตร์</t>
  </si>
  <si>
    <t>1. วิทยาศาสตร์  2.  ภาษาอังกฤษ  3. ประถมศึกษา</t>
  </si>
  <si>
    <t>1. ปฐมวัย  2. เทคโนโลยีทางการศึกษา  3. ดนตรี</t>
  </si>
  <si>
    <t>1. คอมพิวเตอร์  2. คณิตศาสตร์  3. ภาษาอังกฤษ</t>
  </si>
  <si>
    <t>1. คณิตศาสตร์  2. ภาษาไทย  3. วิทยาศาสตร์  4. ปฐมวัย  5. ภาษาอังกฤษ</t>
  </si>
  <si>
    <t>1. ดนตรี  2.  คณิตศาสตร์  3. คอมพิวเตอร์  4. ประถมศึกษา  5. ปฐมวัย</t>
  </si>
  <si>
    <t>1. ปฐมวัย  2. ภาษาไทย  3. คณิตศาสตร์  4. วิทยาศาสตร์  5. คอมพิวเตอร์</t>
  </si>
  <si>
    <t>1. การประถมศึกษา</t>
  </si>
  <si>
    <t>1. ภาษาอังกฤษ  2. ปฐมวัย  3. ภาษาไทย  4. คณิตศาสตร์  5. คอมพิวเตอร์</t>
  </si>
  <si>
    <t>1. การประถมศึกษา  2. ศิลปะ  3. ภาษาไทย  4. ภาษาอังกฤษ  5. ดนตรี</t>
  </si>
  <si>
    <t>1. ภาษาไทย  2. คณิตศาสตร์  3. วิทยาศาสตร์</t>
  </si>
  <si>
    <t>1. ปฐมวัย  2. ประถมศึกษา  3. ภาษาไทย  4. คณิตศาสตร์</t>
  </si>
  <si>
    <t>1. ภาษาอังกฤษ  2. ปฐมวัย  3. วิทยาศาสตร์  4. คณิตศาสตร์  5. พลศึกษา</t>
  </si>
  <si>
    <t>1. ปฐมวัย  2. วิทยาศาสตร์  3. คอมพิวเตอร์  4. กนตรี - นาฎศิลป์  5. ภาษาอังกฤษ</t>
  </si>
  <si>
    <t>1. คณิตศาสตร์  2. ภาษาอังกฤษ  3. สังคมศึกษา  4. ดนตรี - นาฎศิลป์  5. พลศึกษา</t>
  </si>
  <si>
    <t>1. คณิตศาสตร์  2. ภาษาไทย  3. วิทยาศาสตร์</t>
  </si>
  <si>
    <t>1. ภาษาไทย  2. คณิตศาสตร์  3. วิทยาศาสตร์  4. สังคมศึกษา  5. ศิลปศึกษา</t>
  </si>
  <si>
    <t>1. วิทยาศาสตร์  2. ภาษาไทย  3. ปฐมวัย  4. สังคมศึกษา  5. ศิลปศึกษา</t>
  </si>
  <si>
    <t>1. คณิตศาสตร์  2. ปฐมวัย</t>
  </si>
  <si>
    <t>1. ปฐมวัย</t>
  </si>
  <si>
    <t>1. ภาษาอังกฤษ  2. ภาษาไทย  3. คณิตศาสตร์</t>
  </si>
  <si>
    <t>1. คณิตศาสตร์  2. วิทยาศาสตร์  3. ภาษาอังกฤษ  4. ศิลปะ-นาฎศิลป์</t>
  </si>
  <si>
    <t>1. วิทยาศาสตร์  2. คณิตศาสตร์  3. ศิลปศึกษา  4. ภาษาอังกฤษ  5. ภาษาไทย</t>
  </si>
  <si>
    <t>1. ปฐมวัย  2. ภาษาอังกฤษ</t>
  </si>
  <si>
    <t>1. ปฐมวัย  2. คณิตศาสตร์  3. ภาษาอังกฤษ  4. พลศึกษา  5. ดนตรี + นาฎศิลป์</t>
  </si>
  <si>
    <t>1. ภาษาอังกฤษ  2. คอมพิวเตอร์  3. สังคมศึกษา  4. ปฐมวัย</t>
  </si>
  <si>
    <t>1. ปฐมวัย  2. พลศึกษา</t>
  </si>
  <si>
    <t>1. ภาษาอังกฤษ  2. ภาษาไทย  3. นาฎศิลป์  4. คณิตศาสตร์</t>
  </si>
  <si>
    <t>1. ภาษาอังกฤษ  2. ปฐมวัย  3. คณิตศาสตร์</t>
  </si>
  <si>
    <t>1. คณิตศาสตร์  2. วิทยาศาสตร์</t>
  </si>
  <si>
    <t>1. ปฐมวัย  2. ภาษาอังกฤษ  3. ภาษาไทย  4. สังคมศึกษา  5. คณิตศาสตร์</t>
  </si>
  <si>
    <t>1. ภาษาอังกฤษ</t>
  </si>
  <si>
    <t>1. ปฐมวัย  2. ภาษาไทย  3. วิทยาศาสตร์  4. คอมพิวเตอร์</t>
  </si>
  <si>
    <t xml:space="preserve">1. ภาษาอังกฤษ  2. คอมพิวเตอร์  3. ศิลปศึกษา(ดนตรีพื้นเมือง)  4. วิทยาศาสตร์  5. พลศึกษา </t>
  </si>
  <si>
    <t>1. คอมพิวเตอร์  2. คณิตศาสตร์  3. ภาษาอังกฤษ  4. ภาษาจีน  5. พลศึกษา</t>
  </si>
  <si>
    <t>1. ปฐมวัย  2. ภาษาอังกฤษ  3. วิทยาศาสตร์</t>
  </si>
  <si>
    <t>1. ภาษาไทย  2. วิทยาศาสตร์  3. พลศึกษา  4. ดนตรี  5. ภาษาอังกฤษ</t>
  </si>
  <si>
    <t>1. คณิตศาสตร์  2. ภาษาอังกฤษ  3. วิทยาศาสตร์</t>
  </si>
  <si>
    <t>1. ภาษาไทย  2. ภาษาอังกฤษ</t>
  </si>
  <si>
    <t>ไม่ระบุ</t>
  </si>
  <si>
    <t>1. ดนตรี  2. นาฎศิลป์</t>
  </si>
  <si>
    <t>1. ปฐมวัย  2. วิทยาศาสตร์  3. ภาษาอังกฤษ  4. ศิลปะ</t>
  </si>
  <si>
    <t>1. ภาษาอังกฤษ  2. วิทยาศาสตร์  3. ภาษาไทย  4. พลศึกษา</t>
  </si>
  <si>
    <t>1. ประถมศึกษา  2. คณิตศาสตร์  3. ภาษาไทย 4. วิทยาศาสตร์</t>
  </si>
  <si>
    <t>1. ภาษาอังกฤษ  2. คณิตศาสตร์  3. ภาษาไทย</t>
  </si>
  <si>
    <t>1. คณิตศาสตร์  2. ภาษาไทย  3. คอมพิวเตอร์  4. ดนตรี - นาฎศิลป์</t>
  </si>
  <si>
    <r>
      <rPr>
        <sz val="14"/>
        <color rgb="FFFF0000"/>
        <rFont val="Cordia New"/>
        <family val="2"/>
      </rPr>
      <t>โรงเรียน</t>
    </r>
    <r>
      <rPr>
        <sz val="14"/>
        <rFont val="Cordia New"/>
        <family val="2"/>
      </rPr>
      <t xml:space="preserve">   อนุบาลขอนแก่น</t>
    </r>
  </si>
  <si>
    <r>
      <rPr>
        <sz val="14"/>
        <color rgb="FFFF0000"/>
        <rFont val="Cordia New"/>
        <family val="2"/>
      </rPr>
      <t>อำเภอ</t>
    </r>
    <r>
      <rPr>
        <sz val="14"/>
        <rFont val="Cordia New"/>
        <family val="2"/>
      </rPr>
      <t xml:space="preserve"> เมืองขอนก่น  </t>
    </r>
  </si>
  <si>
    <t xml:space="preserve">(    )  2.3 มัธยมศึกษา </t>
  </si>
  <si>
    <t>บ้านเต่านอ(เรียนรวมบ้านหนองหิน)</t>
  </si>
  <si>
    <t>บ้านห้วยชัน(เรียนรวมบ้านหนองหิน)</t>
  </si>
  <si>
    <t>บ้านบึงสวางคุยโพธิ์(เลิกสถานศึกษา)</t>
  </si>
  <si>
    <t>พงษ์ภิญโญ 1(เลิกสถานศึกษา)</t>
  </si>
  <si>
    <t>1. ภาษาไทย  2. สังคม  3. คอมพิวเตอร์</t>
  </si>
  <si>
    <t>1. ปฐมวัย  2. คณิตศาสตร์  3. ภาษาไทย  4. สังคมศึกษา  5. ภาษาอังกฤษ</t>
  </si>
  <si>
    <t>1. ภาษาอังกฤษ  2. วิทยาศาสตร์  3. ภาษาไทย  4. ดนตรี  5. ปฐมวัย</t>
  </si>
  <si>
    <t>1. พลศึกษา  2. ดนตรี-นาฏศิลป์  3. ภาษาอังกฤษ  4. ภาษาไทย</t>
  </si>
  <si>
    <t>1. คณิตศาสตร์  2. ปฐมวัย  3. พลศึกษา</t>
  </si>
  <si>
    <t>1. ภาษาไทย  2. ปฐมวัย  3. ประถมศึกษา</t>
  </si>
  <si>
    <t>1. ปฐมวัย  2. คณิตศาสตร์  3. ภาษาอังกฤษ  4. ภาษาไทย</t>
  </si>
  <si>
    <t>1. คณิตศาสตร์  2. นาฎศิลป์  3. ปฐมวัย  4. ภาษาอังกฤษ  5. พลศึกษา</t>
  </si>
  <si>
    <t>1. ภาษาอังกฤษ  2. ภาษาไทย 3.วิทยาศาสตร์  4. คณิตศาสตร์  5. พลศึกษา</t>
  </si>
  <si>
    <t>1. ปฐมวัย  2. ภาษาอังกฤษ  3. วิทยาศาสตร์  4. เทคโนโลยี</t>
  </si>
  <si>
    <t>รหัสโรงเรียน</t>
  </si>
  <si>
    <t>DMC</t>
  </si>
  <si>
    <t>บ้านกุดกว้างประชาสรรค์</t>
  </si>
  <si>
    <t>วิชาเอกที่มีในสถานศึกษา</t>
  </si>
  <si>
    <t>บริหาร 1    การวัดผลการศึกษา  1    ปฐมวัย  1    การประถมศึกษา  2     ภาษาไทย  1</t>
  </si>
  <si>
    <t xml:space="preserve">ผู้อำนวยการ  1   รองผู้อำนวยการ  1   เกษตร  2  การบริหารการศึกษา  1  การประถมศึกษา  3  การวัดผล  1  ปฐมวัย  2  คณิตศาสตร์  2  คหกรรม  1  คอมพิวเตอร์  1  บรรณารักษ์  1  ภาษาไทย  3  ภาษาอังกฤษ  2  วิทยาศาสตร์  1  ศิลปะ  1  สังคมศึกษา  3  </t>
  </si>
  <si>
    <t>ว่าง</t>
  </si>
  <si>
    <t>บริหาร  1  การประถม  2  ปฐมวัย  2  ศิลปะ  1</t>
  </si>
  <si>
    <t>พลศึกษา  3  พัฒนาการเด็ก  1  ภาษาไทย  16  ภาษาอังกฤษ  14  มนุษย์ศาสตร์  1  การสหกรณ์  1  สัตวศาสตร์  1  ศิลปศึกษา  2  สุขศึกษา  1  อื่นๆ 5</t>
  </si>
  <si>
    <t>ภาษาอังกฤษ  9  สังคมศึกษา  7  ภูมิศาสตร์  1  วิทยาศาสตร์  8  ศิลปศึกษา  2   อื่นๆ  4</t>
  </si>
  <si>
    <t>ผู้บริหาร  5  เกษตร  3  เทคโนโลยี  1  คอมพิวเตอร์  3  โภชนาการ  1  คหกรรม  4  แนะแนว  1  จิตวิทยา  2  การจัดการทั่วไป  1  การบริหารการศึกษา  4  การประถมศึกษา  30  ปฐมวัย  11  การศึกษาพิเศษ  1  คณิตศาสตร์  7  ชีววิทยา  5  วิทยาศาสตร์  10  นาฎศิลป์  2  บรรณารักษ์  2  ประวัติศาสตร์  1  ภูมิศาสตร์  2  สังคมศึกษา  8</t>
  </si>
  <si>
    <t>ผู้บริหาร  5  เกษตร  4  เคมี  1  การจัดการทั่วไป  3  การบริหารการศึกษา  3  การประถมศึกษา  22  การมัธยม  1  ปฐมวัย  7  การอนุบาล  1  การศึกษาพิเศษ  1  คณิตศาสตร์  4  คหกรรม  3  คอมพิวเตอร์  8  จิตวิทยา  5  ชีววิทยา  2  ดนตรี  2  ธุรกิจศึกษา  1  นาฎศิลป์  2  บรรณารักษ์  1  พลศึกษา  7   สุขศึกษา  1  ภาษาไทย  11</t>
  </si>
  <si>
    <t>ผู้บริหาร  1  การจัดการสิ่งแวดล้อม  1  การประถม  3  ดนตรีสากล  1  ภาษาไทย  2  ภาษาอังกฤษ  2  สังคมศึกษา  2</t>
  </si>
  <si>
    <t>ผู้บริหาร 1  เกษตร  1  เทคโนโลยีทางการศึกษา  1  การบริหารการศึกษา  1  การประถมศึกษา  3  พัฒนาชุมชน  1  ปฐมวัย  2  คณิตศาสตร์  3  พลศึกษา  1  ภาษาไทย  2  ภาษาอังกฤษ  3  วิทยาศาสตร์  1</t>
  </si>
  <si>
    <t>ผู้บริหาร  1  เทคโนโลยี  1  การประถมศึกษา  2  พลศึกษา  1  ภาษาไทย  1  ภาษาอังกฤษ  2  วิทยาศาสตร์  2  สังคมศึกษา  2  สุขศึกษา  1</t>
  </si>
  <si>
    <t>ผู้บริหาร  1  การจัดการทั่วไป  1  การประถมศึกษา  2  คณิตศาสตร์  1  นาฎศิลป์  1  พลศึกษา  1  ภาษาไทย  2  ภาษาอังกฤษ  3  วิทยาศาสตร์  2  สังคมศึกษา  1</t>
  </si>
  <si>
    <t>ผู้บริหาร  1  เคมี  1  การประถมศึกษา  4  การพัฒนาชุมชน  1  ภาษาอังกฤษ  2  คอมพิวเตอร์  1  ชีวะวิทยา-คณิตศาสตร์  1    ศิลปศึกษา  1</t>
  </si>
  <si>
    <t>ผู้บริหาร  1  การบริหารการศึกษา  1  การประถมศึกษา  1  การพัฒนาชุมชน  1  ปฐมวัย  2  คณิตศาสตร์  2  คหกรรม  2  จิตวิทยาและการแนะแนว  1  พลศึกษา  1  ภาษาอังกฤษ  1  วิทยาศาสตร์ 1  สังคมศึกษา  1</t>
  </si>
  <si>
    <t>ผู้บริหาร  1  ปฐมวัย  1  คหกรรม  1  พลศึกษา  1  สังคมศึกษา  3</t>
  </si>
  <si>
    <t>ผู้บริหาร  1  การบริหารการศึกษา  1  การประถมศึกษา  2  ช่างกล  1  ภาษาอังกฤษ  1  วิทยาศาสตร์  1</t>
  </si>
  <si>
    <t>ผู้บริหาร  1 การประถมศึกษา  2  ปฐมวัย  1  จิตวิทยาและการแนะแนว  1  ภาษาไทย  1  ศิลปศึกษา  1</t>
  </si>
  <si>
    <t>ผู้บริหาร  2  เทคโนโลยีทางการศึกษา  1  สังคมศึกศส  3  การบริหารการศึกษา  1  การประถมศึกษา  3  ปฐมวัย  3  คณิตศาสตร์  2  คอมพิวเตอร์  2  ชีววิทยา  1  บรรณารักษ์  1  ภาษาไทย  2  ภาษาอังกฤษ  2  วิทยาศาสตร์  3  อุตสาหกรรม  1</t>
  </si>
  <si>
    <t>ผู้บริหาร  1  การบริหารการศึกษา  1  การกระถมศึกษา  2  ปฐมวัย  1  คณิตศาสตร์  1   พลศึกษา  2  วิทยาศาสตร์  1  สังคมศึกษา  1</t>
  </si>
  <si>
    <t>ผู้บริหาร  1  เกษตร  1  เศรษฐศาสตร์สหกรณ์  1  การประถมศึกษา  1  ปฐมวัย  1  ประวัติศาสตร์  1  สังคมศึกษา  1  พลศึกษา  1  ภาษาไทย  2  ภาษาอังกฤษ  3  วิทยาศาสตร์  1</t>
  </si>
  <si>
    <t xml:space="preserve">ผู้บริหาร  1  เกษตร  1  เทคโนโลยีทางการศึกษา  2  การบริหารการศึกษา  1  การประถมศึกษา  2  ปฐมวัย  1  คณิตศาสตร์  1  คหกรรม  1  คอมพิวเตอร์  1  พลศึกษา  1  ภาษาไทย  2  ภาษาอังกฤษ  2  </t>
  </si>
  <si>
    <t>ผู้บริหาร  1  การประถมศึกษา  2  คณิตศาสตร์  1  คหกรรม  2  จิตวิทยาและการแนะแนว  1  ภาษาไทย  2  วิทยาศาสตร์  1  สังคมศึกษา  2  ภาษาอังกฤษ  1</t>
  </si>
  <si>
    <t>ผู้บริหาร  1  การประถมศึกษา  4  ปฐมวัย  1  คณิตศาสตร์  1  คอมพิวเตอร์  1  จิตวิทยา  1  พลศึกษา  1  ภาษาไทย  2  ภาษาอังกฤษ  1  วิทยาศาสตร์  1  สังคมศึกษา  2</t>
  </si>
  <si>
    <t>ผู้บริหาร  1  การประถมศึกษา  3  เคมี-ชีวะ  1  คอมพิวเตอร์  2  พลศึกษา  1    พืชศาสตร์  1    ฟิสิกส์  1  ภาษาอังกฤษ  2  สังคมศึกษา  1</t>
  </si>
  <si>
    <t xml:space="preserve">ผู้บริหาร  1  ปฐมวัย  1  </t>
  </si>
  <si>
    <t>ผู้บริหาร  1  เกษตร  1</t>
  </si>
  <si>
    <t>ผู้บริหาร  1  การประถมศึกษา  1  ภาษาไทย  1  คณิตศาสตร์  2</t>
  </si>
  <si>
    <t xml:space="preserve">ผู้บริหาร  1    การประถมศึกษา   2  คณิตศาสตร์  1   สังคมศึกษา  1   ประวัติศาสตร์  1   ภาษาไทย  1   วิทยาศาสตร์  1  </t>
  </si>
  <si>
    <t>ผู้บริหาร  1  เทคโนโลยี  1  การประถมศึกษา  2  ปฐมวัย  1  ภาษาไทย  3    วิทยาศาสตร์  2      ชีวะวิทยา  1  สังคมศึกษา  1  รัฐศาสตร์  1  บรรณารักษ์  1  ไม่ระบุ  1</t>
  </si>
  <si>
    <t>ผู้บริหาร  1  เทคโนโลยี  1  การบริหารการศึกษา  1  การประถมศึกษา  3  การสอนภาษาอังกฤษ  1  คณิตศาสตร์  2  คอมพอวเตอร์  1  พลศึกษา  2  ฟิสิกส์  1  วิทยาศาสตร์  2</t>
  </si>
  <si>
    <t>ผู้บริหาร  1  การประถมศึกษา  3  ปฐมวัย  1  คณิตศาสตร์  1  คหกรรม  1  จิตวิทยา  1  ฟิสิกส์  1  วิทยาศาสตร์และเทคโนโลยีอาหาร  1  วิทยาศาสตร์การกีฬา  1 ศิลปะ  1  อุตสาหกรรม  1</t>
  </si>
  <si>
    <t>ผู้บริหาร  1  เกษตร  1  เคมี  1  การประถมศึกษา  3  ปฐมวัย  1  การศึกษาพิเศษ  1  คณิตศาสตร์  1  พลศึกษา  1  ภาษาไทย  2  วิทยาศาสตร์  1  ศิลปศึกษา  1  สังคมศึกษา  2</t>
  </si>
  <si>
    <t>ผู้บริหาร  1  การประถมศึกษา  3  คณิตศาสตร์  1  ชีวะ-เคมี  1   ชีวะ - คณิตศาสตร์  1  ภาษาไทย  1  ภาษาอังกฤษ  1  สังคมศึกษา  2  คอมพิวเตอร์  1  อุตสาหกรรม  1</t>
  </si>
  <si>
    <t>ผู้บริหาร  1  เทคโนโลยีทางการศึกษา  1  การบริหารการศึกษา  1  การประถมศึกษา  2  ปฐมวัย  1  คณิตศาสตร์  1   สถิติ  1    ภาษาไทย  3   ภาษาอังกฤษ  1  สังคมศึกษา  2</t>
  </si>
  <si>
    <t>ผู้บริหาร  1  การประถมศึกษา  3  ปฐมวัย  1  ภาษาไทย  1  ภาษาอังกฤษ  1   สถิติ  1   สังคมศึกษา  1  ฟิสิกส์  1  คอมพิวเตอร์  2  พลศึกษา  1  คหกรรม  1  จิตวิทยาและการแนะแนว  1  การบริหารการศึกษา   1</t>
  </si>
  <si>
    <t xml:space="preserve">ผู้บริหาร  1    การประถมศึกษา  5    ภาษาอังกฤษ  1    การอนุบาล  1    สังคมศึกษา  1   ศิลปศึกษา  1   พลศึกษา  1   วิทยาศาสตร์การกีฬา  1     เศรษฐศาสตร์สหกรณ์  1   </t>
  </si>
  <si>
    <t>ผู้บริหาร  1  ปฐมวัย  3  ภาษาไทย  3  ภาษาอังกฤษ  1  คอมพิวเตอร์  1  การวัดผล  1  บัญชี  1  แนะแนว  1  เศรษฐศาสตร์สหกรณ์  1</t>
  </si>
  <si>
    <t>ผู้บริหาร  1  เกษตร  1  การบริหารการศึกษา  3  การประถมศึกษา  1  คณิตศาสตร์  1  คหกรรม  1  ธุรกิจศึกษา  1  ภาษาอังกฤษ  3  วิทยาศาสตร์สุขภาพ  1   ศิลปศึกษา   1  อุตสาหกรรม   1</t>
  </si>
  <si>
    <t>ผู้บริหาร  1  การบริหารการศึกษา  2  การประถมศึกษา  3  ปฐมวัย  2  คณิตศาสตร์  2  คหกรรม  1  คอมพิวเตอร์  1  ประวัติศาสตร์  1  พลศึกษา  1  ภาษาอังกฤษ  2  วิทยาศาสตร์  1  สังคมศึกษา  1  สุขศึกษา  1  อุตสาหกรรม  1   อื่นๆ  1</t>
  </si>
  <si>
    <t>ผู้บริหาร  1  เกษตร  1  การบริหารการศึกษา  1  การประถมศึกษา  4  ปฐมวัย  1  คณิตศาสตร์  2  ชีววิทยา  1  พลศึกษา  3  ภาษาไทย  1  ภาษาอังกฤษ  1  วิทยาศาสตร์  1  วิศวกรรมอิเลคทรอนิคและโทรคมนาคม  1</t>
  </si>
  <si>
    <t>ผู้บริหาร  1  การประถมศึกษา  2</t>
  </si>
  <si>
    <t>ผู้บริหาร  1  ศิลปศึกษา  1  การประถมศึกษา  1</t>
  </si>
  <si>
    <t>ผู้บริหาร  1  วิทยาศาสตร์-ฟิสิกส์   1    สังคม  1</t>
  </si>
  <si>
    <t>ผู้บริหาร  1   วิทยาศาสตร์  1  สังคมศึกษา  1  ภูมิศาตร์  1</t>
  </si>
  <si>
    <t>ผู้บริหาร  1   ดนตรีศึกษา  1</t>
  </si>
  <si>
    <t>ผู้บริหาร  1  ภาษาไทย  2   บรรณารักษ์  1  การบริหารการศึกษา    1</t>
  </si>
  <si>
    <t>ผู้บริหาร  1  การประถมศึกษา  1  ปฐมวัย  1  ภาษาอังกฤษ  1  เกษตร  1</t>
  </si>
  <si>
    <t>ผู้บริหาร  1  อุตสาหกรรม  1  คอมพิวเตอร์  1  ภาษาอังกฤษ  1  วิทยาศาสตร์  1</t>
  </si>
  <si>
    <t>ผู้บริหาร  1   การประถมศึกษา  1   เกษตร  1   ภาษาอังกฤษ  1   เคมีวิเคราะห์   1</t>
  </si>
  <si>
    <t>ผู้บริหาร  1  การประถมศึกษา  1  แนะแนว  1  การบริหารหารศึกษา  2  อื่นๆ  1</t>
  </si>
  <si>
    <t>ผู้บริหาร  1  การประถมศึกษา  1  ภาษาอังกฤษ  2  วิทยาศาสตร์  1  คหกรรม  1  ส่งเสริมการเกษตร  1  การบริหารการศึกษา  1</t>
  </si>
  <si>
    <t>ผู้บริหาร  1  เกษตร  1  เทคโนโลยี  1  คณิตศาสตร์  1  จิตวิทยา  1  บรรณารักษ์  1  ภาษาไทย  1  สังคมศึกษา  1</t>
  </si>
  <si>
    <t>ผู้บริหาร  1  การบริหารการศึกษา  1  คอมพิวเตอร์  1  บรรณารักษ์  1  ภาษาอังกฤษ  1  สังคมศึกษา  2  อื่นๆ  1</t>
  </si>
  <si>
    <t>ผู้บริหาร  1  การประถมศึกษา  4  การอนุบาล  1  ภาษาไทย  1  ภาษาอังกฤษ  1  วิทยาศาสตร์  1</t>
  </si>
  <si>
    <t>ผู้บริหาร  1  การบริหารการศึกษา  2  คณิตศาสตร์  1  พลศึกษา  1  ภาษาไทย  1  ภาษาอังกฤษ  1  สังคมศึกษา  1</t>
  </si>
  <si>
    <t xml:space="preserve">ผู้บริหาร  1  การบริหารการศึกษา 2  การประถมศึกษา  1  ปฐมวัย  1  ภาษาไทย  1  รัฐศาสตร์  1  สุขศึกดษา  1  </t>
  </si>
  <si>
    <t>ผู้บริหาร  1  เกษตร  1  การประถมศึกษา  2  ปฐมวัย  1  คณิตศาสตร์  1  พลศึกษา  1  ภาษาอังกฤษ  1  สังคมศึกษา  1  ภูมิศาสตร์  1</t>
  </si>
  <si>
    <t>ผู้บริหาร  1  การบริหารการศึกษา  1  การประถมศึกษา  4  คหกรรม  1  จิตวิทยา  1  ภาษาไทย  1  วิทยาศาสตร์  1  สุขศึกษา  1</t>
  </si>
  <si>
    <t xml:space="preserve">ผู้บริหาร  1  การประถมศึกษา  4  การฝึกและจัดการกีฬา  1  คอมพิวเตอร์ธุรกิจ  1  ภาษาไทย  1  วิทยาศาสตร์  2  วิทยาศาสตร์การกีฬา  1  สังคมศึกษา  2  </t>
  </si>
  <si>
    <t>ผู้บริหาร  1  การบริหารการศึกษา  2  การประถมศึกษา  1  ปฐมวัย  1  การศึกษาพิเศษ  1  จิตวิทยาและการแนะแนว  1  ประวัติศาสตร์  1  ภูมิศาสตร์  1</t>
  </si>
  <si>
    <t>ผู้บริหาร  1  การเกษตร  1  การประถมศึกษา  2  ปฐมวัย  1  คณิตศาสตร์  1  คหกรรม  1  ภาษาไทย  1  การมัธยม  1  สังคม  1</t>
  </si>
  <si>
    <t xml:space="preserve">ผู้บริหาร  1  การประถมศึกษา  2  การพัฒนาชุมชน  1  ปฐมวัย  1  การสหกรณ์  1  คณิตศาสตร์  1  บรรณรักษณ์  1  ประวัติศาสตร์  1  ภาษาอังกฤษ  2  วิทยาศาสตร์  1  </t>
  </si>
  <si>
    <t>ผู้บริหาร  1  การประถมศึกษา  3  ปฐมวัย  1  คหกรรม  1  คอมพิวเตอร์  2  ชีวะวิทยา  1  ประวัติศาสตร์  1  พลศึกษา  1  ภาษาไทย  1  ภาษาอังกฤษ  1  สังคม  2</t>
  </si>
  <si>
    <t>ผู้บริหาร  1  การประถมศึกษา  3  คณิตศาสตร์  1  คอมพิวเตอร์  2  ภาษาไทย  2  ภาษาอังกฤษ  2  วิทยาศาสตร์  2  วิทยาศาสตร์การกีฬา  1  ศิลปศึกษา  1  สังคมศึกษา  1</t>
  </si>
  <si>
    <t>ผู้บริหาร  1  การบริหารการศึกษา  1  ปฐมวัย  2  การศึกาผู้ใหญ่  1 คณิตศาสตร์  2  ภาษาไทย  3  ภาษาอังกฤษ  2  ศิลปศึกษา  1  สังคมศึกษา  1  สุขศึกษา  1</t>
  </si>
  <si>
    <t>ผู้บริหาร  1  การประถมศึกษา  1  ปฐมวัย  2  คณิตศาสตร์  1   บรรณารักษ์  1  ภาษาไทย   1  คอมพิวเตอร์  1  วิทยาศาสตร์  2  สังคมศึกษา  1  สัตวศาสตร์  1  สุขศึกษา  2</t>
  </si>
  <si>
    <t>ผู้บริหาร  1  การประถมศึกษา  4  ปฐมวัย  1  คอมพิวเตอร์  1  ภาษาไทย  2  ภาษาอังกฤษ  2  วิทยาศาสตร์  1  สังคมศึกษา  1  การอนุบาล  1  แนะแนว  1  การจัดการทั่วไป  1</t>
  </si>
  <si>
    <t>ผู้บริหาร  1  เคมี  1  การประถมศึกษา  5  ปฐมวัย  1  คณิตศาสตร์  1  ช่าท่อและประสาน  1  พลศึกษา  1  ภาษาไทย  2  วิทยาศาสตร์  1  สังคม  1  การบริหารการศึกษา  1</t>
  </si>
  <si>
    <t>ผู้บริหาร  1  เกษตร  1  การประถมศึกษา  3  การพัฒนาชุมชน  2  ปฐมวัย  2  คณิตศาสตร์  1  คอมพิวเตอร์ธุรกิจ  1  ประวัติศาสตร์  1  พลศึกษา  1  วิทยาศาสตร์  2</t>
  </si>
  <si>
    <t>ผู้บริหาร  2  เกษตร  1  การบริหารการศึกษา  1  การประถมศึกษา  4  ปฐมวัย  2  คณิตศาสตร์  2  คหกรรม  1  นาฎศิลป์  1  พลศึกษา  1  ภาษาไทย  2  ภาษาอังกฤษ  1</t>
  </si>
  <si>
    <t>ผู้บริหาร  1  การบริหารการศึกษา  1  การประถมศึกษา  5  ปฐมวัย  1  คณิตศาสตร์  1  คอมพิวเตอร์  1  จิตวิทยาและการแนะแนว  2  พลศึกษา  2  วิทยาศาสตร์  2</t>
  </si>
  <si>
    <t>ผู้บริหาร  2  การประถมศึกษา  3  ปฐมวัย  1  คณิตศาสตร์  3  คหกรรม  1  คอมพิวเตอร์  1  นาฎศิลป์  2  การบริหารการศึกษา  1  ภาษาไทย  4  ภาษาอังกฤษ  2  วิทยาศาสตร์  2  สังคมศึกษา  1  อุตสาหกรรม  1</t>
  </si>
  <si>
    <t>ผู้บริหาร  1  คณิตศาสตร์  1</t>
  </si>
  <si>
    <t xml:space="preserve">ผู้บริหาร  1  เกษตร  1  การบริหารการศึกษา  1  </t>
  </si>
  <si>
    <t>ผู้บริหาร  1  การประถมศึกษา  1</t>
  </si>
  <si>
    <t>ผู้บริหาร  1  ศิลปศึกษา  2</t>
  </si>
  <si>
    <t>ผู้บริหาร  1  พลศึกษา  1  สังคมศึกษา  1</t>
  </si>
  <si>
    <t>ผู้บริหาร  1  สังคมศึกษา  1  อุตสาหกรรม  1</t>
  </si>
  <si>
    <t>ผู้บริหาร  1  การประถมศึกษา  1  เศรษฐศาสตร์  1</t>
  </si>
  <si>
    <t>ผู้บริหาร   1 ภาษาอังกฤษ  1  อุตสาหกรรม  1</t>
  </si>
  <si>
    <t>ผู้บริหาร  1  การประถมศึกษา  1   อุตสาหกรรม  1</t>
  </si>
  <si>
    <t>ผู้บริหาร  1  การประถมศึกษา  สังคมศึกษา  1  ภาษาอังกฤษ  1</t>
  </si>
  <si>
    <t>ผู้บริหาร   1   ภาษาไทย  2  คหกรรม  1</t>
  </si>
  <si>
    <t>ผู้บริหาร   1  การประถมศึกดษา  2   ภาษาไทย   1</t>
  </si>
  <si>
    <t>ผู้บริหาร   1  การประถมศึกษา  1  วิทยาศาสตร์สิ่งแวดล้อม   1   เกษตร   1</t>
  </si>
  <si>
    <t>ผู้บริหาร   1  การประถมศึกษา   1   แนะแนว   1</t>
  </si>
  <si>
    <t>ผู้บริหาร  1  การประถมศึกษา   1  ปฐมวัย   1</t>
  </si>
  <si>
    <t>ผู้บริหาร   1  ภูมิศาสตร์   1   ศิลปศึกษา   1   สังคมศึกษา   1</t>
  </si>
  <si>
    <t>ผู้บริหาร   1   เกษตร   1   ภาษาอังกฤษ   1</t>
  </si>
  <si>
    <t>ผู้บริหาร   1   สังคมศึกษา   1   แนะแนว   1</t>
  </si>
  <si>
    <t>ผู้บริหาร  1  คหกรรม  1   เกษตร  1  การประถมศึกษา  1</t>
  </si>
  <si>
    <t>ผู้บริหาร  1  ภาษาไทย   1   การบริหารการศึกษา 1</t>
  </si>
  <si>
    <t>ผู้บริหาร  1  การประถมศึกษา  2  ภาษาอังกฤษ  1  คหกรรม  1</t>
  </si>
  <si>
    <t>ผู้บริหาร   1  ภาษาไทย  2  สังคมศึกษา  1  วิทยาศาสตร์  1</t>
  </si>
  <si>
    <t>ผู้บริหาร  1  ปฐมมวัย   1  สังคมศึกษา   1  การบริหารโรงเรียน   1</t>
  </si>
  <si>
    <t>ผู้บริหาร  1  ปฐมวัย  1  คหกรรม  1  โภชนาการชุมชน  1  พัฒนาการและครอบครัว  1</t>
  </si>
  <si>
    <t>ผู้บริหาร  1  พลศึกษา  1  การพัฒนาชุมชน  1  ปกศ.  1</t>
  </si>
  <si>
    <t>ผู้บริหาร  1  การประถมศึกษา  1  ภาษาไทย  1  สังคมศึกษา  1</t>
  </si>
  <si>
    <t>ผู้บริหาร  1  การประถมศึกษา  1  สังคมศึกษา  1  อุตสาหกรรม  1   พ.ม.  1</t>
  </si>
  <si>
    <t>ผู้บริหาร  1  การประถมศึกษา  1  คหกรรม  1  ภาษาไทย  1  ปฐมวัย  1</t>
  </si>
  <si>
    <t>ผู้บริหาร  1   การประถมศึกษา  1  ปฐมวัย  1  วิทยาศาสตร์  1   ประวัติศาสตร์  1</t>
  </si>
  <si>
    <t>ผู้บริหาร  1    ปฐมวัย   1     เคมี  1  เกษตร  1   พลศึกษา 1</t>
  </si>
  <si>
    <t>ผู้บริหาร  1   ภาษาไทย  1  พลศึกษา  1   คหกรรม  2</t>
  </si>
  <si>
    <t>ผู้บริหาร การประถมศึกษา  3  วิทยาศาสตร์  1</t>
  </si>
  <si>
    <t>ผู้บริหาร  1  ภาษาไทย  1  ภาษาอังกฤษ 1  วิทยาการคอมพิวเตอร์  1  อุตสาหกรรม  1</t>
  </si>
  <si>
    <t>ผู้บริหาร  1  สังคมศึกษา  1  การประถมศึกษา  1   ภาษาไทย  1   ปฐมวัย  2</t>
  </si>
  <si>
    <t>ผู้บริหาร  1  ภาษาไทย  1  คณิตศาสตร์   1   เกษตร  1  บรรณารักษ์  1</t>
  </si>
  <si>
    <t>ผู้บริหาร  1    การประถมศึกษา  2   ปฐมวัย   1   ศิลปะ   1</t>
  </si>
  <si>
    <t>ผู้บริหาร   1   การประถมศึกษา  3   วิทยาศาสตร์   1   เกษตร   1   เทคโนโลยีทางการศึกษา   1</t>
  </si>
  <si>
    <t>ผู้บริหาร  1   คณิตศาสตร์   2   สังคมศึกษา   1   เทคโนโลยี  1</t>
  </si>
  <si>
    <t xml:space="preserve">ผู้บริหาร   1  การประถมศึกษา  2  ภาษไทย   3   คอมพิวเตอร์   1 </t>
  </si>
  <si>
    <t>ผู้บริหาร   1   การประถมศึกษา   1   ภาษาอังกฤษ   1   สุขศึกษา   1    คหกรรม    1</t>
  </si>
  <si>
    <t>ผู้บริหาร  1   การประถมศึกษา  2   ภาษาไทย  1   ภาษาอังกฤษ  1   วิทยาการคอมพิวเตอร์  1  เทคโนโลยีทางการศึกษา  1  คหกรรม   1   วิทยาศาสตร์การกีฬา   1  บรรณารักษ์   1</t>
  </si>
  <si>
    <t>ผู้บริหาร   1   เทคโนโลยี  1   การบริหารการศึกษา  1  ประถมศึกษา  1   ปฐมวัย   1  คหกรรม  1   คอมพิวเตอร์   1   ภาษาไทย   1   ภาษาอังกฤษ   1   สถิติ   1</t>
  </si>
  <si>
    <t>ผู้บริหาร  1   เทคโนโลยี  2   การประถมศึกษา  1   ภาษาไทย  1  วิทยาสาสตร์  3   ศิลปศึกษา   1   สังคมศึกษา   1   สุขศึกษา   1</t>
  </si>
  <si>
    <t>ผู้บริหาร   1   เคมี - ชีวะวิทยา   1   การบริหารการศึกษา   1   การประถมศึกษา   4   ภาษาไทย   1</t>
  </si>
  <si>
    <t>ผู้บริหาร    1   เทคโนโลยีอาหาร   1   โภชนาการ   1   การจัดการทั่วไป   1  การบริหารการศึกษา  1   การประถมศึกษา   2   คหกรรม   1   ภาษาไทย   1   ภาษาอังกฤษ   3   วิทยาศาสตร์การกีฬา  1   ศิลปศึกษา  1</t>
  </si>
  <si>
    <t>ผู้บริหาร   1   เกษตร   1   การประถมศึกษา   4   ปฐมวัย   1   คณิตศาสตร์   2   พลศึกษา   1   ภาษาอังกฤษ   2   วิทยาศาสตร์กายภาพ   1   สังคมศึกษา   3</t>
  </si>
  <si>
    <t>ผู้บริหาร  1   ภาษาอังกฤษ   1   การประถมศึกษา   1   เกษตร   1</t>
  </si>
  <si>
    <t>ผู้บริหาร   1   วิทยาศาสตร์   1</t>
  </si>
  <si>
    <t>ผู้บริหาร   1   เกษตร   1   การประถมศึกษา   3   คหกรรม   1   นาฎศิลป์   1   พลศึกษา  1  ภาษาไทย  1  ภาษาอังกฤษ  1  วิทยาศาสตร์  1  ส่งเสริมการเกษตรและสหกรณ์  1  ไม่ระบุ  1</t>
  </si>
  <si>
    <t>ผู้บริหาร  1  เทคโนโลยี  1  การประถมศึกษา  2  การพัฒนาชุมชน  1  คณิตศาสตร์  1  คหกรรม  1  ประวัติศาสตร์  1  ฟิสิกส์  1  ภาษาไทย  2  ภาษาอังกฤษ  3  วิทยาศาสตร์  1  ชีววิทยา   1</t>
  </si>
  <si>
    <t>ผู้บริหาร  1   สังคมศึกษา   1</t>
  </si>
  <si>
    <t>ผู้บริหาร   1   การประถมศึกษา   1</t>
  </si>
  <si>
    <t>ผู้บริหาร   1   ภาษาไทย  2   การประถมศึกษา  1   จิตวิทยาและการแนะแนว   1   สังคมศึกษา   1</t>
  </si>
  <si>
    <t>ผู้บริหาร    1   การประถมศึกษา  1</t>
  </si>
  <si>
    <t>ผู้บริหาร   1  เกษตร   1   คณิตศาสตร์   1   การบริหารการศึกษา   1</t>
  </si>
  <si>
    <t xml:space="preserve">ผู้บริหาร   1   การประถมศึกษา  1   เกษตร   1  </t>
  </si>
  <si>
    <t>ผู้บริหาร  1   สังคมศึกษา   1  ภาษาอังกฤษ  1   ปฐมวัย   1</t>
  </si>
  <si>
    <t>ผู้บริหาร   1  จิตวิทยา   1   นิติศาสตร์   1</t>
  </si>
  <si>
    <t>ผู้บริหาร   1   ภาษาอังกฤษ   1   สังคมศึกษา   3</t>
  </si>
  <si>
    <t>ผู้บริหาร  1   การบริหารการศึกษา   2   อุตสาหกรรม   1   คหกรรม   1</t>
  </si>
  <si>
    <t>ผู้บริหาร   1   วิทยาศาสตร์   1 สังคมศึกษา   1   การประถมศึกษา   1    เกษตร   1</t>
  </si>
  <si>
    <t>ผู้บริหาร   1   การประถมศึกษา   1   สังคมศึกษา   1   พลศึกษา   1</t>
  </si>
  <si>
    <t>ผู้บริหาร   1   ภาษาไทย   1    เกษตร   1   คหกรรม   1</t>
  </si>
  <si>
    <t>ผู้บริหาร   1   คณิตศาสตร์   1   สังคมศึกษา   1   พลศึกษา   2   จิตวิทยาและการแนะแนว   1</t>
  </si>
  <si>
    <t>ผู้บริหาร   1   การประถมศึกษา   1  วิทยาศาสตร์   1   สังคมศึกษา   2   นาฎศิลป์   1</t>
  </si>
  <si>
    <t>ผู้บริหาร   1   วิทยาศาสตร์  2   ภาษาไทย   1   ภาษาอังกฤษ   1   การพัฒนาชุมชน   1</t>
  </si>
  <si>
    <t>ผู้บริหาร   1   ภาษาไทย   1   ศิลปะ   1   คอมพิวเตอร์ธุรกิจ   1   ประกาศนียบัตรวิชาชีพผู้ช่วยพยาบาล   1   อื่นๆ    1</t>
  </si>
  <si>
    <t>ผู้บริหาร   1   การประถมศึกษา  1   ปฐมวัย   1   ภาษาไทย   1   สังคมศึกษา   1   ประวัติศาสตร์   1   การจัดการทั่วไป   1   การบริหารการศึกษา   1</t>
  </si>
  <si>
    <t>ผู้บริหาร  1  สังคมศึกษา  2  ภาษาไทย  1  วิทยาศาสตร์  1  การประถมศึกษา  1  เทคโนโลยีทางการศึกษา  1</t>
  </si>
  <si>
    <t>ผู้บริหาร  1  การประถมศึกษา  2  สังคมศึกษา  1   คหกรรม  1  ส่งเสริมการเกษตรและสหกรณ์  1  การบริหารการศึกษา  1</t>
  </si>
  <si>
    <t>ผู้บริหาร  1  คณิตศาสตร์  1  คอมพิวเตอร์  2  การพัฒนาชุมชน  2  ภาษาไทย  2  ภาษาอังกฤษ  1  ศิลปศึกษา  1  อุตสาหกรรม  1</t>
  </si>
  <si>
    <t>ผู้บริหาร  1  การบริหารการศึกษา  1  การประถมศึกษา  7  ปฐมวัย   1   ภาษาไทย   1</t>
  </si>
  <si>
    <t>ผู้บริหาร  1  การบริหารการศึกษา  1  การพัฒนาชุมชน   1</t>
  </si>
  <si>
    <t>ผู้บริหาร  1   การประถมศึกษา  1  ภาไทย   1   คอมพิวเตอร์   1   การบริหารการศึกษา  1</t>
  </si>
  <si>
    <t>ผู้บริหาร  1  การประถมศึกษา  4   คหกรรม  1</t>
  </si>
  <si>
    <t>ผู้บริหาร  1  ปฐมวัย  1  ภาษาไทย  1  อุตสาหกรรม  1   คอมพิวเตอร์  1</t>
  </si>
  <si>
    <t>ผู้บริหาร  1  การประถมศึกษา  2  ภาษาอังกฤษ  1  สังคมศึกษา  1  พลศึกษา  1   เทคโนโลยีทางการศึกษา  1   พ.ม.  1</t>
  </si>
  <si>
    <t>ผ็บริหาร  1  การประถมศึกษา  3   ภาษาอังกฤษ  2     การบริหารการศึกษา  1   เกษตร  1</t>
  </si>
  <si>
    <t>ผู้บริหาร  1  การประถมศึกษา  3   ภาไทย  1   ภาษาอังกฤษ  1  สังคม  2   เทคโนโลยีทางการศึกษา  1</t>
  </si>
  <si>
    <t>ผู้บริหาร  1    การประถมศึกษา   1   เทคโนโลยีทางการศึกษา   1</t>
  </si>
  <si>
    <t xml:space="preserve">ผู้บริหาร   1   การจัดการศึกษา  1  การบริหารการศึกษา  1  การประถมศึกษา  1  คหกรรม   1  ภาษาไทย  1   สังคมศึกษา   1   </t>
  </si>
  <si>
    <t>ผู้บริหาร   1   การประถมศึกษา   2  คณิตศาสตร์  1   แนะแนว   1   จิตวิทยา  1   ภูมิศาสตร์   1   สังคมศึกษา   1</t>
  </si>
  <si>
    <t>ผู้บริหาร  1  การประถมศึกษา  2   บรรณารักษ์  1   ประวัติศาสตร์  1   ภาษาไทย  1  วิทยาศาสตร์   1   อุตสาหกรรม  1</t>
  </si>
  <si>
    <t>ผู้บริหาร   1   เทคโนโลยี  1   การประถมศึกษา   1   ฟิสิกส์   1   ภาษาไทย   1   ภาษาอังกฤษ   1   การสหกรณ์   1   สังคมศึกษา   3</t>
  </si>
  <si>
    <t>ผู้บริหาร   1   การประถมศึกษา  2   ปฐมวัย   1   ภาษาไทย   1   พลศึกษา   1</t>
  </si>
  <si>
    <t>ผู้บริหาร   1   ภูมิศาสตร์   1   จิตวิทยาและการแนะแนว   1</t>
  </si>
  <si>
    <t>ผู้บริหาร   1   การพัฒนาชุมชน   1</t>
  </si>
  <si>
    <t>ผู้บริหาร    1   พลศึกษา   1</t>
  </si>
  <si>
    <t xml:space="preserve">ผู้บริหาร   1   ภาษาอังกฤษ   1   </t>
  </si>
  <si>
    <t>1. ภาษาอังกฤษ  2. นาฎศิลป์  3. ภาษาไทย  4. ดนตรี  5. วิทยาศาสตร์</t>
  </si>
  <si>
    <t>รวมทั้งหมด    158       โรง</t>
  </si>
  <si>
    <t>จำนวนลูกจ้างชั่วคราว/พนักงานราชการ      2      คน</t>
  </si>
  <si>
    <r>
      <rPr>
        <sz val="14"/>
        <color rgb="FFFF0000"/>
        <rFont val="Cordia New"/>
        <family val="2"/>
      </rPr>
      <t>วันที่</t>
    </r>
    <r>
      <rPr>
        <sz val="14"/>
        <rFont val="Cordia New"/>
        <family val="2"/>
      </rPr>
      <t xml:space="preserve">   23     </t>
    </r>
    <r>
      <rPr>
        <sz val="14"/>
        <color rgb="FFFF0000"/>
        <rFont val="Cordia New"/>
        <family val="2"/>
      </rPr>
      <t xml:space="preserve"> เดือน</t>
    </r>
    <r>
      <rPr>
        <sz val="14"/>
        <rFont val="Cordia New"/>
        <family val="2"/>
      </rPr>
      <t xml:space="preserve"> กรกฎาคม </t>
    </r>
    <r>
      <rPr>
        <sz val="14"/>
        <color rgb="FFFF0000"/>
        <rFont val="Cordia New"/>
        <family val="2"/>
      </rPr>
      <t>พ.ศ.</t>
    </r>
    <r>
      <rPr>
        <sz val="14"/>
        <rFont val="Cordia New"/>
        <family val="2"/>
      </rPr>
      <t xml:space="preserve"> 2561</t>
    </r>
  </si>
  <si>
    <t>(นายวิระธรรม  มาตย์ภูธร)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</si>
</sst>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4"/>
      <name val="Cordia New"/>
      <charset val="222"/>
    </font>
    <font>
      <sz val="14"/>
      <name val="Cordia New"/>
      <family val="2"/>
    </font>
    <font>
      <sz val="10"/>
      <name val="Arial"/>
      <family val="2"/>
    </font>
    <font>
      <sz val="10"/>
      <color indexed="8"/>
      <name val="MS Sans Serif"/>
      <family val="2"/>
      <charset val="222"/>
    </font>
    <font>
      <sz val="16"/>
      <name val="Angsana New"/>
      <family val="1"/>
    </font>
    <font>
      <sz val="16"/>
      <color rgb="FFFF0000"/>
      <name val="Angsana New"/>
      <family val="1"/>
    </font>
    <font>
      <b/>
      <sz val="16"/>
      <name val="Angsana New"/>
      <family val="1"/>
    </font>
    <font>
      <sz val="14"/>
      <color theme="5" tint="-0.249977111117893"/>
      <name val="Cordia New"/>
      <family val="2"/>
    </font>
    <font>
      <b/>
      <sz val="14"/>
      <name val="Cordia New"/>
      <family val="2"/>
    </font>
    <font>
      <b/>
      <sz val="14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b/>
      <sz val="14"/>
      <color theme="1"/>
      <name val="Angsana New"/>
      <family val="1"/>
    </font>
    <font>
      <b/>
      <sz val="14"/>
      <color rgb="FFFF0000"/>
      <name val="Angsana New"/>
      <family val="1"/>
    </font>
    <font>
      <sz val="14"/>
      <color rgb="FF0000CC"/>
      <name val="Angsana New"/>
      <family val="1"/>
    </font>
    <font>
      <b/>
      <sz val="12"/>
      <color rgb="FFFF0000"/>
      <name val="Angsana New"/>
      <family val="1"/>
    </font>
    <font>
      <b/>
      <sz val="12"/>
      <color theme="1"/>
      <name val="Angsana New"/>
      <family val="1"/>
    </font>
    <font>
      <b/>
      <sz val="14"/>
      <color rgb="FF0000FF"/>
      <name val="Angsana New"/>
      <family val="1"/>
    </font>
    <font>
      <sz val="14"/>
      <color rgb="FFFF0000"/>
      <name val="Angsana New"/>
      <family val="1"/>
    </font>
    <font>
      <b/>
      <sz val="14"/>
      <color indexed="8"/>
      <name val="Angsana New"/>
      <family val="1"/>
    </font>
    <font>
      <b/>
      <u/>
      <sz val="14"/>
      <color indexed="8"/>
      <name val="Angsana New"/>
      <family val="1"/>
    </font>
    <font>
      <sz val="14"/>
      <color rgb="FFFF0000"/>
      <name val="Cordia New"/>
      <family val="2"/>
    </font>
    <font>
      <b/>
      <i/>
      <sz val="16"/>
      <name val="AngsanaUPC"/>
      <family val="1"/>
    </font>
    <font>
      <b/>
      <sz val="16"/>
      <name val="AngsanaUPC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16"/>
      <color rgb="FFFF0000"/>
      <name val="AngsanaUPC"/>
      <family val="1"/>
    </font>
    <font>
      <b/>
      <sz val="16"/>
      <color rgb="FF00B050"/>
      <name val="AngsanaUPC"/>
      <family val="1"/>
    </font>
    <font>
      <b/>
      <sz val="16"/>
      <color rgb="FF002060"/>
      <name val="AngsanaUPC"/>
      <family val="1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270">
    <xf numFmtId="0" fontId="0" fillId="0" borderId="0" xfId="0"/>
    <xf numFmtId="0" fontId="4" fillId="0" borderId="5" xfId="0" applyFont="1" applyFill="1" applyBorder="1" applyAlignment="1">
      <alignment horizontal="center" shrinkToFit="1"/>
    </xf>
    <xf numFmtId="0" fontId="4" fillId="0" borderId="6" xfId="0" applyFont="1" applyBorder="1" applyAlignment="1">
      <alignment horizontal="left" shrinkToFit="1"/>
    </xf>
    <xf numFmtId="0" fontId="4" fillId="0" borderId="0" xfId="0" applyFont="1" applyFill="1" applyAlignment="1">
      <alignment shrinkToFit="1"/>
    </xf>
    <xf numFmtId="0" fontId="4" fillId="0" borderId="0" xfId="0" applyFont="1" applyFill="1" applyBorder="1" applyAlignment="1">
      <alignment shrinkToFit="1"/>
    </xf>
    <xf numFmtId="0" fontId="4" fillId="0" borderId="6" xfId="0" applyFont="1" applyFill="1" applyBorder="1" applyAlignment="1">
      <alignment horizontal="center" shrinkToFit="1"/>
    </xf>
    <xf numFmtId="0" fontId="4" fillId="0" borderId="6" xfId="1" applyFont="1" applyFill="1" applyBorder="1" applyAlignment="1">
      <alignment horizontal="center"/>
    </xf>
    <xf numFmtId="0" fontId="4" fillId="0" borderId="11" xfId="0" applyFont="1" applyBorder="1" applyAlignment="1">
      <alignment horizontal="left" shrinkToFit="1"/>
    </xf>
    <xf numFmtId="0" fontId="4" fillId="0" borderId="11" xfId="0" applyFont="1" applyFill="1" applyBorder="1" applyAlignment="1">
      <alignment horizontal="center" shrinkToFit="1"/>
    </xf>
    <xf numFmtId="0" fontId="4" fillId="0" borderId="11" xfId="1" applyFont="1" applyFill="1" applyBorder="1" applyAlignment="1">
      <alignment horizontal="center"/>
    </xf>
    <xf numFmtId="0" fontId="4" fillId="0" borderId="0" xfId="0" applyFont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Alignment="1"/>
    <xf numFmtId="0" fontId="4" fillId="0" borderId="0" xfId="0" applyFont="1"/>
    <xf numFmtId="0" fontId="4" fillId="0" borderId="0" xfId="0" applyFont="1" applyBorder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8" fillId="0" borderId="0" xfId="0" applyFont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14" xfId="0" applyFont="1" applyBorder="1" applyAlignment="1">
      <alignment horizontal="center"/>
    </xf>
    <xf numFmtId="0" fontId="1" fillId="0" borderId="7" xfId="0" applyFont="1" applyBorder="1"/>
    <xf numFmtId="0" fontId="1" fillId="0" borderId="2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8" fillId="0" borderId="4" xfId="0" applyFont="1" applyBorder="1"/>
    <xf numFmtId="0" fontId="1" fillId="0" borderId="4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6" xfId="0" applyFont="1" applyBorder="1"/>
    <xf numFmtId="0" fontId="8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/>
    <xf numFmtId="0" fontId="1" fillId="0" borderId="0" xfId="0" applyFont="1" applyBorder="1"/>
    <xf numFmtId="0" fontId="8" fillId="0" borderId="0" xfId="0" applyFont="1" applyBorder="1"/>
    <xf numFmtId="0" fontId="4" fillId="0" borderId="0" xfId="0" applyFont="1" applyFill="1" applyAlignment="1"/>
    <xf numFmtId="0" fontId="4" fillId="0" borderId="4" xfId="0" applyFont="1" applyFill="1" applyBorder="1" applyAlignment="1">
      <alignment horizontal="center" shrinkToFit="1"/>
    </xf>
    <xf numFmtId="0" fontId="4" fillId="0" borderId="0" xfId="0" applyFont="1" applyFill="1" applyBorder="1" applyAlignment="1"/>
    <xf numFmtId="0" fontId="4" fillId="0" borderId="1" xfId="1" applyFont="1" applyFill="1" applyBorder="1" applyAlignment="1">
      <alignment horizontal="center"/>
    </xf>
    <xf numFmtId="0" fontId="4" fillId="0" borderId="6" xfId="0" applyFont="1" applyFill="1" applyBorder="1" applyAlignment="1" applyProtection="1">
      <alignment horizontal="center" shrinkToFit="1"/>
      <protection locked="0"/>
    </xf>
    <xf numFmtId="2" fontId="4" fillId="0" borderId="6" xfId="0" applyNumberFormat="1" applyFont="1" applyFill="1" applyBorder="1" applyAlignment="1">
      <alignment horizontal="center" shrinkToFit="1"/>
    </xf>
    <xf numFmtId="2" fontId="4" fillId="0" borderId="7" xfId="0" applyNumberFormat="1" applyFont="1" applyFill="1" applyBorder="1" applyAlignment="1">
      <alignment horizontal="center" shrinkToFit="1"/>
    </xf>
    <xf numFmtId="2" fontId="4" fillId="0" borderId="4" xfId="0" applyNumberFormat="1" applyFont="1" applyFill="1" applyBorder="1" applyAlignment="1">
      <alignment shrinkToFit="1"/>
    </xf>
    <xf numFmtId="0" fontId="4" fillId="0" borderId="7" xfId="0" applyFont="1" applyFill="1" applyBorder="1" applyAlignment="1">
      <alignment horizontal="center" shrinkToFit="1"/>
    </xf>
    <xf numFmtId="0" fontId="6" fillId="0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>
      <alignment horizontal="left" shrinkToFit="1"/>
    </xf>
    <xf numFmtId="0" fontId="4" fillId="0" borderId="7" xfId="1" applyFont="1" applyFill="1" applyBorder="1" applyAlignment="1">
      <alignment horizontal="center"/>
    </xf>
    <xf numFmtId="0" fontId="4" fillId="0" borderId="7" xfId="0" applyFont="1" applyFill="1" applyBorder="1" applyAlignment="1" applyProtection="1">
      <alignment horizont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/>
    <xf numFmtId="0" fontId="11" fillId="0" borderId="4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0" fillId="0" borderId="0" xfId="0" applyFont="1" applyBorder="1"/>
    <xf numFmtId="0" fontId="12" fillId="0" borderId="4" xfId="0" applyFont="1" applyBorder="1" applyAlignment="1">
      <alignment horizontal="center" vertical="center" shrinkToFit="1"/>
    </xf>
    <xf numFmtId="0" fontId="12" fillId="4" borderId="4" xfId="0" applyFont="1" applyFill="1" applyBorder="1" applyAlignment="1">
      <alignment horizontal="center" vertical="center" shrinkToFit="1"/>
    </xf>
    <xf numFmtId="0" fontId="13" fillId="4" borderId="4" xfId="0" applyFont="1" applyFill="1" applyBorder="1" applyAlignment="1">
      <alignment horizontal="center" vertical="center" shrinkToFit="1"/>
    </xf>
    <xf numFmtId="0" fontId="14" fillId="4" borderId="4" xfId="0" applyFont="1" applyFill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11" fillId="5" borderId="4" xfId="0" applyFont="1" applyFill="1" applyBorder="1" applyAlignment="1">
      <alignment horizontal="center" vertical="center" shrinkToFit="1"/>
    </xf>
    <xf numFmtId="0" fontId="12" fillId="6" borderId="4" xfId="0" applyFont="1" applyFill="1" applyBorder="1" applyAlignment="1">
      <alignment vertical="center" shrinkToFit="1"/>
    </xf>
    <xf numFmtId="0" fontId="13" fillId="6" borderId="4" xfId="0" applyFont="1" applyFill="1" applyBorder="1" applyAlignment="1">
      <alignment vertical="center" shrinkToFit="1"/>
    </xf>
    <xf numFmtId="0" fontId="12" fillId="6" borderId="8" xfId="0" applyFont="1" applyFill="1" applyBorder="1" applyAlignment="1">
      <alignment vertical="center" shrinkToFit="1"/>
    </xf>
    <xf numFmtId="0" fontId="12" fillId="6" borderId="10" xfId="0" applyFont="1" applyFill="1" applyBorder="1" applyAlignment="1">
      <alignment vertical="center" shrinkToFit="1"/>
    </xf>
    <xf numFmtId="0" fontId="12" fillId="5" borderId="2" xfId="0" applyFont="1" applyFill="1" applyBorder="1" applyAlignment="1">
      <alignment horizontal="center" vertical="center" shrinkToFit="1"/>
    </xf>
    <xf numFmtId="0" fontId="12" fillId="5" borderId="3" xfId="0" applyFont="1" applyFill="1" applyBorder="1" applyAlignment="1">
      <alignment horizontal="center" vertical="center" shrinkToFit="1"/>
    </xf>
    <xf numFmtId="0" fontId="12" fillId="9" borderId="1" xfId="0" applyFont="1" applyFill="1" applyBorder="1" applyAlignment="1">
      <alignment horizontal="center" vertical="center" shrinkToFit="1"/>
    </xf>
    <xf numFmtId="0" fontId="12" fillId="9" borderId="2" xfId="0" applyFont="1" applyFill="1" applyBorder="1" applyAlignment="1">
      <alignment horizontal="center" vertical="center" shrinkToFit="1"/>
    </xf>
    <xf numFmtId="0" fontId="18" fillId="0" borderId="0" xfId="0" applyFont="1"/>
    <xf numFmtId="0" fontId="12" fillId="9" borderId="3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shrinkToFit="1"/>
    </xf>
    <xf numFmtId="0" fontId="5" fillId="0" borderId="7" xfId="0" applyFont="1" applyBorder="1" applyAlignment="1">
      <alignment horizontal="left" shrinkToFi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shrinkToFit="1"/>
    </xf>
    <xf numFmtId="0" fontId="4" fillId="0" borderId="2" xfId="0" applyFont="1" applyFill="1" applyBorder="1" applyAlignment="1">
      <alignment horizontal="center" shrinkToFit="1"/>
    </xf>
    <xf numFmtId="0" fontId="4" fillId="0" borderId="1" xfId="0" applyFont="1" applyFill="1" applyBorder="1" applyAlignment="1" applyProtection="1">
      <alignment horizont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2" fontId="4" fillId="0" borderId="1" xfId="0" applyNumberFormat="1" applyFont="1" applyFill="1" applyBorder="1" applyAlignment="1">
      <alignment horizontal="center" shrinkToFit="1"/>
    </xf>
    <xf numFmtId="0" fontId="4" fillId="0" borderId="6" xfId="0" applyFont="1" applyFill="1" applyBorder="1" applyAlignment="1">
      <alignment horizontal="center"/>
    </xf>
    <xf numFmtId="0" fontId="23" fillId="0" borderId="0" xfId="0" applyFont="1" applyFill="1" applyAlignment="1">
      <alignment shrinkToFit="1"/>
    </xf>
    <xf numFmtId="0" fontId="23" fillId="0" borderId="0" xfId="0" applyFont="1" applyFill="1" applyBorder="1" applyAlignment="1">
      <alignment shrinkToFit="1"/>
    </xf>
    <xf numFmtId="0" fontId="23" fillId="0" borderId="6" xfId="0" applyFont="1" applyFill="1" applyBorder="1" applyAlignment="1">
      <alignment horizontal="center" shrinkToFit="1"/>
    </xf>
    <xf numFmtId="0" fontId="23" fillId="0" borderId="6" xfId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shrinkToFit="1"/>
    </xf>
    <xf numFmtId="0" fontId="23" fillId="0" borderId="11" xfId="1" applyFont="1" applyFill="1" applyBorder="1" applyAlignment="1">
      <alignment horizontal="center"/>
    </xf>
    <xf numFmtId="0" fontId="23" fillId="0" borderId="0" xfId="0" applyFont="1" applyFill="1" applyAlignment="1"/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/>
    </xf>
    <xf numFmtId="0" fontId="23" fillId="0" borderId="0" xfId="0" applyFont="1" applyFill="1"/>
    <xf numFmtId="0" fontId="23" fillId="0" borderId="0" xfId="0" applyFont="1" applyFill="1" applyBorder="1"/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4" xfId="0" quotePrefix="1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left" shrinkToFit="1"/>
    </xf>
    <xf numFmtId="0" fontId="23" fillId="0" borderId="6" xfId="0" applyFont="1" applyFill="1" applyBorder="1" applyAlignment="1">
      <alignment horizontal="center"/>
    </xf>
    <xf numFmtId="0" fontId="23" fillId="0" borderId="6" xfId="0" applyFont="1" applyFill="1" applyBorder="1" applyAlignment="1" applyProtection="1">
      <alignment horizontal="center" shrinkToFit="1"/>
      <protection locked="0"/>
    </xf>
    <xf numFmtId="0" fontId="23" fillId="0" borderId="6" xfId="0" applyFont="1" applyFill="1" applyBorder="1" applyAlignment="1" applyProtection="1">
      <alignment horizontal="center" vertical="center" shrinkToFit="1"/>
      <protection locked="0"/>
    </xf>
    <xf numFmtId="2" fontId="23" fillId="0" borderId="6" xfId="0" applyNumberFormat="1" applyFont="1" applyFill="1" applyBorder="1" applyAlignment="1">
      <alignment horizontal="center" shrinkToFit="1"/>
    </xf>
    <xf numFmtId="0" fontId="23" fillId="0" borderId="11" xfId="0" applyFont="1" applyFill="1" applyBorder="1" applyAlignment="1">
      <alignment horizontal="left" shrinkToFit="1"/>
    </xf>
    <xf numFmtId="0" fontId="23" fillId="0" borderId="11" xfId="0" applyFont="1" applyFill="1" applyBorder="1" applyAlignment="1" applyProtection="1">
      <alignment horizontal="center" shrinkToFit="1"/>
      <protection locked="0"/>
    </xf>
    <xf numFmtId="0" fontId="23" fillId="0" borderId="11" xfId="0" applyFont="1" applyFill="1" applyBorder="1" applyAlignment="1" applyProtection="1">
      <alignment horizontal="center" vertical="center" shrinkToFit="1"/>
      <protection locked="0"/>
    </xf>
    <xf numFmtId="2" fontId="23" fillId="0" borderId="11" xfId="0" applyNumberFormat="1" applyFont="1" applyFill="1" applyBorder="1" applyAlignment="1">
      <alignment horizontal="center" shrinkToFit="1"/>
    </xf>
    <xf numFmtId="0" fontId="23" fillId="0" borderId="4" xfId="0" applyFont="1" applyFill="1" applyBorder="1" applyAlignment="1">
      <alignment horizontal="center" shrinkToFit="1"/>
    </xf>
    <xf numFmtId="2" fontId="23" fillId="0" borderId="4" xfId="0" applyNumberFormat="1" applyFont="1" applyFill="1" applyBorder="1" applyAlignment="1">
      <alignment shrinkToFit="1"/>
    </xf>
    <xf numFmtId="0" fontId="23" fillId="0" borderId="0" xfId="0" applyFont="1" applyFill="1" applyAlignment="1">
      <alignment horizontal="center" shrinkToFi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/>
    <xf numFmtId="0" fontId="1" fillId="0" borderId="0" xfId="0" applyFont="1" applyAlignment="1">
      <alignment horizontal="center"/>
    </xf>
    <xf numFmtId="0" fontId="23" fillId="0" borderId="3" xfId="0" quotePrefix="1" applyFont="1" applyFill="1" applyBorder="1" applyAlignment="1">
      <alignment horizontal="center" vertical="center" shrinkToFit="1"/>
    </xf>
    <xf numFmtId="0" fontId="28" fillId="0" borderId="6" xfId="0" applyFont="1" applyFill="1" applyBorder="1" applyAlignment="1">
      <alignment horizontal="center" shrinkToFit="1"/>
    </xf>
    <xf numFmtId="0" fontId="28" fillId="0" borderId="6" xfId="0" applyFont="1" applyFill="1" applyBorder="1" applyAlignment="1">
      <alignment horizontal="left" shrinkToFit="1"/>
    </xf>
    <xf numFmtId="0" fontId="28" fillId="0" borderId="11" xfId="0" applyFont="1" applyFill="1" applyBorder="1" applyAlignment="1">
      <alignment horizontal="center" shrinkToFit="1"/>
    </xf>
    <xf numFmtId="0" fontId="28" fillId="0" borderId="6" xfId="1" applyFont="1" applyFill="1" applyBorder="1" applyAlignment="1">
      <alignment horizontal="center"/>
    </xf>
    <xf numFmtId="0" fontId="28" fillId="0" borderId="6" xfId="0" applyFont="1" applyFill="1" applyBorder="1" applyAlignment="1" applyProtection="1">
      <alignment horizontal="center" shrinkToFit="1"/>
      <protection locked="0"/>
    </xf>
    <xf numFmtId="0" fontId="28" fillId="0" borderId="6" xfId="0" applyFont="1" applyFill="1" applyBorder="1" applyAlignment="1" applyProtection="1">
      <alignment horizontal="center" vertical="center" shrinkToFit="1"/>
      <protection locked="0"/>
    </xf>
    <xf numFmtId="2" fontId="28" fillId="0" borderId="6" xfId="0" applyNumberFormat="1" applyFont="1" applyFill="1" applyBorder="1" applyAlignment="1">
      <alignment horizontal="center" shrinkToFit="1"/>
    </xf>
    <xf numFmtId="0" fontId="28" fillId="0" borderId="0" xfId="0" applyFont="1" applyFill="1" applyAlignment="1">
      <alignment shrinkToFit="1"/>
    </xf>
    <xf numFmtId="0" fontId="28" fillId="0" borderId="0" xfId="0" applyFont="1" applyFill="1" applyBorder="1" applyAlignment="1">
      <alignment shrinkToFit="1"/>
    </xf>
    <xf numFmtId="0" fontId="28" fillId="0" borderId="6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shrinkToFit="1"/>
    </xf>
    <xf numFmtId="0" fontId="29" fillId="0" borderId="6" xfId="0" applyFont="1" applyFill="1" applyBorder="1" applyAlignment="1">
      <alignment horizontal="left" shrinkToFit="1"/>
    </xf>
    <xf numFmtId="0" fontId="29" fillId="0" borderId="6" xfId="0" applyFont="1" applyFill="1" applyBorder="1" applyAlignment="1">
      <alignment horizontal="left"/>
    </xf>
    <xf numFmtId="0" fontId="29" fillId="0" borderId="6" xfId="1" applyFont="1" applyFill="1" applyBorder="1" applyAlignment="1">
      <alignment horizontal="center"/>
    </xf>
    <xf numFmtId="0" fontId="29" fillId="0" borderId="6" xfId="0" applyFont="1" applyFill="1" applyBorder="1" applyAlignment="1" applyProtection="1">
      <alignment horizontal="center" shrinkToFit="1"/>
      <protection locked="0"/>
    </xf>
    <xf numFmtId="0" fontId="29" fillId="0" borderId="6" xfId="0" applyFont="1" applyFill="1" applyBorder="1" applyAlignment="1" applyProtection="1">
      <alignment horizontal="center" vertical="center" shrinkToFit="1"/>
      <protection locked="0"/>
    </xf>
    <xf numFmtId="2" fontId="29" fillId="0" borderId="6" xfId="0" applyNumberFormat="1" applyFont="1" applyFill="1" applyBorder="1" applyAlignment="1">
      <alignment horizontal="center" shrinkToFit="1"/>
    </xf>
    <xf numFmtId="0" fontId="29" fillId="0" borderId="0" xfId="0" applyFont="1" applyFill="1" applyAlignment="1">
      <alignment shrinkToFit="1"/>
    </xf>
    <xf numFmtId="0" fontId="29" fillId="0" borderId="0" xfId="0" applyFont="1" applyFill="1" applyBorder="1" applyAlignment="1">
      <alignment shrinkToFit="1"/>
    </xf>
    <xf numFmtId="0" fontId="29" fillId="0" borderId="6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 vertical="center"/>
    </xf>
    <xf numFmtId="0" fontId="28" fillId="0" borderId="0" xfId="0" applyFont="1" applyFill="1" applyAlignment="1"/>
    <xf numFmtId="0" fontId="28" fillId="0" borderId="4" xfId="0" quotePrefix="1" applyFont="1" applyFill="1" applyBorder="1" applyAlignment="1">
      <alignment horizontal="center" vertical="center" shrinkToFit="1"/>
    </xf>
    <xf numFmtId="0" fontId="28" fillId="0" borderId="0" xfId="0" applyFont="1" applyFill="1" applyBorder="1" applyAlignment="1"/>
    <xf numFmtId="0" fontId="29" fillId="0" borderId="11" xfId="0" applyFont="1" applyFill="1" applyBorder="1" applyAlignment="1">
      <alignment horizontal="center" shrinkToFit="1"/>
    </xf>
    <xf numFmtId="0" fontId="29" fillId="0" borderId="11" xfId="0" applyFont="1" applyFill="1" applyBorder="1" applyAlignment="1">
      <alignment horizontal="left" shrinkToFit="1"/>
    </xf>
    <xf numFmtId="0" fontId="29" fillId="0" borderId="11" xfId="0" applyFont="1" applyFill="1" applyBorder="1" applyAlignment="1">
      <alignment horizontal="left"/>
    </xf>
    <xf numFmtId="0" fontId="29" fillId="0" borderId="11" xfId="1" applyFont="1" applyFill="1" applyBorder="1" applyAlignment="1">
      <alignment horizontal="center"/>
    </xf>
    <xf numFmtId="0" fontId="29" fillId="0" borderId="11" xfId="0" applyFont="1" applyFill="1" applyBorder="1" applyAlignment="1" applyProtection="1">
      <alignment horizontal="center" shrinkToFit="1"/>
      <protection locked="0"/>
    </xf>
    <xf numFmtId="0" fontId="29" fillId="0" borderId="11" xfId="0" applyFont="1" applyFill="1" applyBorder="1" applyAlignment="1" applyProtection="1">
      <alignment horizontal="center" vertical="center" shrinkToFit="1"/>
      <protection locked="0"/>
    </xf>
    <xf numFmtId="2" fontId="29" fillId="0" borderId="11" xfId="0" applyNumberFormat="1" applyFont="1" applyFill="1" applyBorder="1" applyAlignment="1">
      <alignment horizontal="center" shrinkToFit="1"/>
    </xf>
    <xf numFmtId="0" fontId="28" fillId="0" borderId="7" xfId="0" applyFont="1" applyFill="1" applyBorder="1" applyAlignment="1">
      <alignment horizontal="center" shrinkToFit="1"/>
    </xf>
    <xf numFmtId="0" fontId="28" fillId="0" borderId="7" xfId="0" applyFont="1" applyFill="1" applyBorder="1" applyAlignment="1">
      <alignment horizontal="left" shrinkToFit="1"/>
    </xf>
    <xf numFmtId="0" fontId="28" fillId="0" borderId="7" xfId="1" applyFont="1" applyFill="1" applyBorder="1" applyAlignment="1">
      <alignment horizontal="center"/>
    </xf>
    <xf numFmtId="0" fontId="28" fillId="0" borderId="7" xfId="0" applyFont="1" applyFill="1" applyBorder="1" applyAlignment="1" applyProtection="1">
      <alignment horizontal="center" shrinkToFit="1"/>
      <protection locked="0"/>
    </xf>
    <xf numFmtId="0" fontId="28" fillId="0" borderId="7" xfId="0" applyFont="1" applyFill="1" applyBorder="1" applyAlignment="1" applyProtection="1">
      <alignment horizontal="center" vertical="center" shrinkToFit="1"/>
      <protection locked="0"/>
    </xf>
    <xf numFmtId="2" fontId="28" fillId="0" borderId="7" xfId="0" applyNumberFormat="1" applyFont="1" applyFill="1" applyBorder="1" applyAlignment="1">
      <alignment horizontal="center" shrinkToFit="1"/>
    </xf>
    <xf numFmtId="0" fontId="29" fillId="0" borderId="7" xfId="0" applyFont="1" applyFill="1" applyBorder="1" applyAlignment="1">
      <alignment horizontal="left"/>
    </xf>
    <xf numFmtId="0" fontId="30" fillId="0" borderId="0" xfId="0" applyFont="1" applyFill="1" applyAlignment="1"/>
    <xf numFmtId="0" fontId="30" fillId="0" borderId="4" xfId="0" applyFont="1" applyFill="1" applyBorder="1" applyAlignment="1">
      <alignment horizontal="center" vertical="center"/>
    </xf>
    <xf numFmtId="0" fontId="30" fillId="0" borderId="4" xfId="0" quotePrefix="1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shrinkToFit="1"/>
    </xf>
    <xf numFmtId="0" fontId="30" fillId="0" borderId="11" xfId="0" applyFont="1" applyFill="1" applyBorder="1" applyAlignment="1">
      <alignment horizontal="center" shrinkToFit="1"/>
    </xf>
    <xf numFmtId="0" fontId="30" fillId="0" borderId="7" xfId="0" applyFont="1" applyFill="1" applyBorder="1" applyAlignment="1">
      <alignment horizontal="center" shrinkToFit="1"/>
    </xf>
    <xf numFmtId="0" fontId="30" fillId="0" borderId="4" xfId="0" applyFont="1" applyFill="1" applyBorder="1" applyAlignment="1">
      <alignment horizontal="center" shrinkToFit="1"/>
    </xf>
    <xf numFmtId="0" fontId="30" fillId="0" borderId="0" xfId="0" applyFont="1" applyFill="1" applyBorder="1" applyAlignment="1"/>
    <xf numFmtId="0" fontId="28" fillId="0" borderId="8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shrinkToFit="1"/>
    </xf>
    <xf numFmtId="0" fontId="23" fillId="0" borderId="9" xfId="0" applyFont="1" applyFill="1" applyBorder="1" applyAlignment="1">
      <alignment horizontal="center" shrinkToFit="1"/>
    </xf>
    <xf numFmtId="0" fontId="23" fillId="0" borderId="10" xfId="0" applyFont="1" applyFill="1" applyBorder="1" applyAlignment="1">
      <alignment horizontal="center" shrinkToFit="1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center" shrinkToFit="1"/>
    </xf>
    <xf numFmtId="0" fontId="6" fillId="0" borderId="9" xfId="0" applyFont="1" applyBorder="1" applyAlignment="1">
      <alignment horizontal="center" shrinkToFi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shrinkToFit="1"/>
    </xf>
    <xf numFmtId="0" fontId="12" fillId="7" borderId="3" xfId="0" applyFont="1" applyFill="1" applyBorder="1" applyAlignment="1">
      <alignment horizontal="center" vertical="center" shrinkToFit="1"/>
    </xf>
    <xf numFmtId="0" fontId="12" fillId="7" borderId="2" xfId="0" applyFont="1" applyFill="1" applyBorder="1" applyAlignment="1">
      <alignment horizontal="center" vertical="center" shrinkToFit="1"/>
    </xf>
    <xf numFmtId="0" fontId="12" fillId="7" borderId="13" xfId="0" applyFont="1" applyFill="1" applyBorder="1" applyAlignment="1">
      <alignment horizontal="center" vertical="center" shrinkToFit="1"/>
    </xf>
    <xf numFmtId="0" fontId="12" fillId="7" borderId="18" xfId="0" applyFont="1" applyFill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shrinkToFit="1"/>
    </xf>
    <xf numFmtId="0" fontId="13" fillId="7" borderId="3" xfId="0" applyFont="1" applyFill="1" applyBorder="1" applyAlignment="1">
      <alignment horizontal="center" vertical="center" shrinkToFit="1"/>
    </xf>
    <xf numFmtId="0" fontId="13" fillId="7" borderId="2" xfId="0" applyFont="1" applyFill="1" applyBorder="1" applyAlignment="1">
      <alignment horizontal="center" vertical="center" shrinkToFit="1"/>
    </xf>
    <xf numFmtId="0" fontId="17" fillId="8" borderId="13" xfId="0" applyFont="1" applyFill="1" applyBorder="1" applyAlignment="1">
      <alignment horizontal="center" vertical="center" shrinkToFit="1"/>
    </xf>
    <xf numFmtId="0" fontId="17" fillId="8" borderId="18" xfId="0" applyFont="1" applyFill="1" applyBorder="1" applyAlignment="1">
      <alignment horizontal="center" vertical="center" shrinkToFit="1"/>
    </xf>
    <xf numFmtId="0" fontId="17" fillId="8" borderId="16" xfId="0" applyFont="1" applyFill="1" applyBorder="1" applyAlignment="1">
      <alignment horizontal="center" vertical="center" shrinkToFit="1"/>
    </xf>
    <xf numFmtId="0" fontId="17" fillId="8" borderId="20" xfId="0" applyFont="1" applyFill="1" applyBorder="1" applyAlignment="1">
      <alignment horizontal="center" vertical="center" shrinkToFit="1"/>
    </xf>
    <xf numFmtId="0" fontId="17" fillId="8" borderId="14" xfId="0" applyFont="1" applyFill="1" applyBorder="1" applyAlignment="1">
      <alignment horizontal="center" vertical="center" shrinkToFit="1"/>
    </xf>
    <xf numFmtId="0" fontId="17" fillId="8" borderId="19" xfId="0" applyFont="1" applyFill="1" applyBorder="1" applyAlignment="1">
      <alignment horizontal="center" vertical="center" shrinkToFit="1"/>
    </xf>
    <xf numFmtId="0" fontId="12" fillId="7" borderId="16" xfId="0" applyFont="1" applyFill="1" applyBorder="1" applyAlignment="1">
      <alignment horizontal="center" vertical="center" shrinkToFit="1"/>
    </xf>
    <xf numFmtId="0" fontId="12" fillId="7" borderId="20" xfId="0" applyFont="1" applyFill="1" applyBorder="1" applyAlignment="1">
      <alignment horizontal="center" vertical="center" shrinkToFit="1"/>
    </xf>
    <xf numFmtId="0" fontId="12" fillId="7" borderId="14" xfId="0" applyFont="1" applyFill="1" applyBorder="1" applyAlignment="1">
      <alignment horizontal="center" vertical="center" shrinkToFit="1"/>
    </xf>
    <xf numFmtId="0" fontId="12" fillId="7" borderId="19" xfId="0" applyFont="1" applyFill="1" applyBorder="1" applyAlignment="1">
      <alignment horizontal="center" vertical="center" shrinkToFit="1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">
    <cellStyle name="Normal" xfId="0" builtinId="0"/>
    <cellStyle name="ปกติ 2" xfId="1"/>
    <cellStyle name="ปกติ 3" xfId="2"/>
    <cellStyle name="ปกติ_Sheet1" xfId="3"/>
  </cellStyles>
  <dxfs count="0"/>
  <tableStyles count="0" defaultTableStyle="TableStyleMedium9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318747</xdr:colOff>
      <xdr:row>15</xdr:row>
      <xdr:rowOff>9526</xdr:rowOff>
    </xdr:from>
    <xdr:to>
      <xdr:col>13</xdr:col>
      <xdr:colOff>201604</xdr:colOff>
      <xdr:row>16</xdr:row>
      <xdr:rowOff>13608</xdr:rowOff>
    </xdr:to>
    <xdr:sp macro="" textlink="">
      <xdr:nvSpPr>
        <xdr:cNvPr id="2" name="Right Arrow 1">
          <a:extLst>
            <a:ext uri="{FF2B5EF4-FFF2-40B4-BE49-F238E27FC236}"/>
          </a:extLst>
        </xdr:cNvPr>
        <xdr:cNvSpPr/>
      </xdr:nvSpPr>
      <xdr:spPr>
        <a:xfrm>
          <a:off x="8243547" y="4429126"/>
          <a:ext cx="282907" cy="2898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126546</xdr:colOff>
      <xdr:row>12</xdr:row>
      <xdr:rowOff>64636</xdr:rowOff>
    </xdr:from>
    <xdr:to>
      <xdr:col>12</xdr:col>
      <xdr:colOff>4354</xdr:colOff>
      <xdr:row>13</xdr:row>
      <xdr:rowOff>21093</xdr:rowOff>
    </xdr:to>
    <xdr:sp macro="" textlink="">
      <xdr:nvSpPr>
        <xdr:cNvPr id="3" name="Right Arrow 5">
          <a:extLst>
            <a:ext uri="{FF2B5EF4-FFF2-40B4-BE49-F238E27FC236}"/>
          </a:extLst>
        </xdr:cNvPr>
        <xdr:cNvSpPr/>
      </xdr:nvSpPr>
      <xdr:spPr>
        <a:xfrm>
          <a:off x="7575096" y="3626986"/>
          <a:ext cx="354058" cy="2422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2:CP505"/>
  <sheetViews>
    <sheetView zoomScale="60" zoomScaleNormal="60" workbookViewId="0">
      <pane ySplit="8" topLeftCell="A9" activePane="bottomLeft" state="frozen"/>
      <selection pane="bottomLeft" activeCell="A9" sqref="A9"/>
    </sheetView>
  </sheetViews>
  <sheetFormatPr defaultRowHeight="23.25"/>
  <cols>
    <col min="1" max="1" width="5.42578125" style="117" customWidth="1"/>
    <col min="2" max="2" width="10.85546875" style="117" hidden="1" customWidth="1"/>
    <col min="3" max="3" width="28" style="117" customWidth="1"/>
    <col min="4" max="4" width="8.28515625" style="117" hidden="1" customWidth="1"/>
    <col min="5" max="5" width="8.85546875" style="117" hidden="1" customWidth="1"/>
    <col min="6" max="6" width="7.85546875" style="117" hidden="1" customWidth="1"/>
    <col min="7" max="7" width="9" style="117" hidden="1" customWidth="1"/>
    <col min="8" max="8" width="7.85546875" style="117" hidden="1" customWidth="1"/>
    <col min="9" max="9" width="9.5703125" style="117" hidden="1" customWidth="1"/>
    <col min="10" max="11" width="4" style="117" customWidth="1"/>
    <col min="12" max="12" width="4.7109375" style="117" customWidth="1"/>
    <col min="13" max="13" width="4" style="117" customWidth="1"/>
    <col min="14" max="14" width="4.7109375" style="117" customWidth="1"/>
    <col min="15" max="15" width="4" style="117" customWidth="1"/>
    <col min="16" max="16" width="4.7109375" style="117" customWidth="1"/>
    <col min="17" max="17" width="4" style="117" customWidth="1"/>
    <col min="18" max="18" width="5" style="117" customWidth="1"/>
    <col min="19" max="19" width="4" style="117" customWidth="1"/>
    <col min="20" max="20" width="4.42578125" style="117" customWidth="1"/>
    <col min="21" max="21" width="4" style="117" customWidth="1"/>
    <col min="22" max="22" width="4.42578125" style="117" customWidth="1"/>
    <col min="23" max="23" width="4" style="117" customWidth="1"/>
    <col min="24" max="24" width="5" style="117" customWidth="1"/>
    <col min="25" max="25" width="4" style="117" customWidth="1"/>
    <col min="26" max="26" width="4.7109375" style="117" customWidth="1"/>
    <col min="27" max="39" width="4" style="117" customWidth="1"/>
    <col min="40" max="40" width="6.28515625" style="117" customWidth="1"/>
    <col min="41" max="41" width="5" style="117" customWidth="1"/>
    <col min="42" max="44" width="5.28515625" style="117" customWidth="1"/>
    <col min="45" max="45" width="5.28515625" style="165" customWidth="1"/>
    <col min="46" max="46" width="5.28515625" style="182" customWidth="1"/>
    <col min="47" max="47" width="5.28515625" style="165" customWidth="1"/>
    <col min="48" max="48" width="5.28515625" style="182" customWidth="1"/>
    <col min="49" max="49" width="5.28515625" style="165" customWidth="1"/>
    <col min="50" max="55" width="5.28515625" style="117" customWidth="1"/>
    <col min="56" max="56" width="7.5703125" style="111" customWidth="1"/>
    <col min="57" max="57" width="7.5703125" style="117" customWidth="1"/>
    <col min="58" max="59" width="7.140625" style="117" customWidth="1"/>
    <col min="60" max="60" width="6" style="117" customWidth="1"/>
    <col min="61" max="61" width="10" style="111" customWidth="1"/>
    <col min="62" max="62" width="6.5703125" style="120" customWidth="1"/>
    <col min="63" max="93" width="9.140625" style="121"/>
    <col min="94" max="16384" width="9.140625" style="120"/>
  </cols>
  <sheetData>
    <row r="2" spans="1:94">
      <c r="BH2" s="118"/>
      <c r="BI2" s="119" t="s">
        <v>338</v>
      </c>
    </row>
    <row r="3" spans="1:94">
      <c r="A3" s="198" t="s">
        <v>368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</row>
    <row r="4" spans="1:94">
      <c r="A4" s="198" t="s">
        <v>339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</row>
    <row r="5" spans="1:94" s="122" customFormat="1">
      <c r="A5" s="196" t="s">
        <v>0</v>
      </c>
      <c r="B5" s="152"/>
      <c r="C5" s="199" t="s">
        <v>1</v>
      </c>
      <c r="D5" s="199" t="s">
        <v>24</v>
      </c>
      <c r="E5" s="202" t="s">
        <v>27</v>
      </c>
      <c r="F5" s="199" t="s">
        <v>23</v>
      </c>
      <c r="G5" s="197" t="s">
        <v>340</v>
      </c>
      <c r="H5" s="197" t="s">
        <v>341</v>
      </c>
      <c r="I5" s="197" t="s">
        <v>342</v>
      </c>
      <c r="J5" s="196" t="s">
        <v>222</v>
      </c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 t="s">
        <v>7</v>
      </c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7" t="s">
        <v>26</v>
      </c>
      <c r="BB5" s="196"/>
      <c r="BC5" s="196"/>
      <c r="BD5" s="197" t="s">
        <v>28</v>
      </c>
      <c r="BE5" s="197" t="s">
        <v>367</v>
      </c>
      <c r="BF5" s="197" t="s">
        <v>343</v>
      </c>
      <c r="BG5" s="197" t="s">
        <v>344</v>
      </c>
      <c r="BH5" s="197" t="s">
        <v>29</v>
      </c>
      <c r="BI5" s="197" t="s">
        <v>30</v>
      </c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</row>
    <row r="6" spans="1:94" s="122" customFormat="1">
      <c r="A6" s="196"/>
      <c r="B6" s="153"/>
      <c r="C6" s="200"/>
      <c r="D6" s="200"/>
      <c r="E6" s="203"/>
      <c r="F6" s="200"/>
      <c r="G6" s="197"/>
      <c r="H6" s="197"/>
      <c r="I6" s="197"/>
      <c r="J6" s="205" t="s">
        <v>25</v>
      </c>
      <c r="K6" s="205"/>
      <c r="L6" s="196" t="s">
        <v>17</v>
      </c>
      <c r="M6" s="196"/>
      <c r="N6" s="196" t="s">
        <v>18</v>
      </c>
      <c r="O6" s="196"/>
      <c r="P6" s="196" t="s">
        <v>19</v>
      </c>
      <c r="Q6" s="196"/>
      <c r="R6" s="196" t="s">
        <v>20</v>
      </c>
      <c r="S6" s="196"/>
      <c r="T6" s="196" t="s">
        <v>21</v>
      </c>
      <c r="U6" s="196"/>
      <c r="V6" s="196" t="s">
        <v>22</v>
      </c>
      <c r="W6" s="196"/>
      <c r="X6" s="196" t="s">
        <v>15</v>
      </c>
      <c r="Y6" s="196"/>
      <c r="Z6" s="196" t="s">
        <v>16</v>
      </c>
      <c r="AA6" s="196"/>
      <c r="AB6" s="196" t="s">
        <v>11</v>
      </c>
      <c r="AC6" s="196"/>
      <c r="AD6" s="196" t="s">
        <v>12</v>
      </c>
      <c r="AE6" s="196"/>
      <c r="AF6" s="196" t="s">
        <v>13</v>
      </c>
      <c r="AG6" s="196"/>
      <c r="AH6" s="196" t="s">
        <v>345</v>
      </c>
      <c r="AI6" s="196"/>
      <c r="AJ6" s="196" t="s">
        <v>346</v>
      </c>
      <c r="AK6" s="196"/>
      <c r="AL6" s="196" t="s">
        <v>347</v>
      </c>
      <c r="AM6" s="196"/>
      <c r="AN6" s="196" t="s">
        <v>4</v>
      </c>
      <c r="AO6" s="196"/>
      <c r="AP6" s="196" t="s">
        <v>8</v>
      </c>
      <c r="AQ6" s="196"/>
      <c r="AR6" s="196"/>
      <c r="AS6" s="190" t="s">
        <v>243</v>
      </c>
      <c r="AT6" s="191"/>
      <c r="AU6" s="191"/>
      <c r="AV6" s="191"/>
      <c r="AW6" s="192"/>
      <c r="AX6" s="196" t="s">
        <v>14</v>
      </c>
      <c r="AY6" s="196"/>
      <c r="AZ6" s="196"/>
      <c r="BA6" s="196"/>
      <c r="BB6" s="196"/>
      <c r="BC6" s="196"/>
      <c r="BD6" s="197"/>
      <c r="BE6" s="197"/>
      <c r="BF6" s="196"/>
      <c r="BG6" s="196"/>
      <c r="BH6" s="197"/>
      <c r="BI6" s="197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</row>
    <row r="7" spans="1:94" s="122" customFormat="1" ht="39.75" customHeight="1">
      <c r="A7" s="199"/>
      <c r="B7" s="153" t="s">
        <v>510</v>
      </c>
      <c r="C7" s="200"/>
      <c r="D7" s="200"/>
      <c r="E7" s="203"/>
      <c r="F7" s="200"/>
      <c r="G7" s="197"/>
      <c r="H7" s="197"/>
      <c r="I7" s="197"/>
      <c r="J7" s="196" t="s">
        <v>2</v>
      </c>
      <c r="K7" s="196" t="s">
        <v>3</v>
      </c>
      <c r="L7" s="196" t="s">
        <v>2</v>
      </c>
      <c r="M7" s="196" t="s">
        <v>3</v>
      </c>
      <c r="N7" s="196" t="s">
        <v>2</v>
      </c>
      <c r="O7" s="196" t="s">
        <v>3</v>
      </c>
      <c r="P7" s="196" t="s">
        <v>2</v>
      </c>
      <c r="Q7" s="196" t="s">
        <v>3</v>
      </c>
      <c r="R7" s="196" t="s">
        <v>2</v>
      </c>
      <c r="S7" s="196" t="s">
        <v>3</v>
      </c>
      <c r="T7" s="196" t="s">
        <v>2</v>
      </c>
      <c r="U7" s="196" t="s">
        <v>3</v>
      </c>
      <c r="V7" s="196" t="s">
        <v>2</v>
      </c>
      <c r="W7" s="196" t="s">
        <v>3</v>
      </c>
      <c r="X7" s="196" t="s">
        <v>2</v>
      </c>
      <c r="Y7" s="196" t="s">
        <v>3</v>
      </c>
      <c r="Z7" s="196" t="s">
        <v>2</v>
      </c>
      <c r="AA7" s="196" t="s">
        <v>3</v>
      </c>
      <c r="AB7" s="196" t="s">
        <v>2</v>
      </c>
      <c r="AC7" s="196" t="s">
        <v>3</v>
      </c>
      <c r="AD7" s="196" t="s">
        <v>2</v>
      </c>
      <c r="AE7" s="196" t="s">
        <v>3</v>
      </c>
      <c r="AF7" s="196" t="s">
        <v>2</v>
      </c>
      <c r="AG7" s="196" t="s">
        <v>3</v>
      </c>
      <c r="AH7" s="196" t="s">
        <v>2</v>
      </c>
      <c r="AI7" s="196" t="s">
        <v>3</v>
      </c>
      <c r="AJ7" s="196" t="s">
        <v>2</v>
      </c>
      <c r="AK7" s="196" t="s">
        <v>3</v>
      </c>
      <c r="AL7" s="196" t="s">
        <v>2</v>
      </c>
      <c r="AM7" s="196" t="s">
        <v>3</v>
      </c>
      <c r="AN7" s="196" t="s">
        <v>2</v>
      </c>
      <c r="AO7" s="196" t="s">
        <v>3</v>
      </c>
      <c r="AP7" s="124" t="s">
        <v>5</v>
      </c>
      <c r="AQ7" s="124" t="s">
        <v>6</v>
      </c>
      <c r="AR7" s="124" t="s">
        <v>4</v>
      </c>
      <c r="AS7" s="164" t="s">
        <v>5</v>
      </c>
      <c r="AT7" s="183" t="s">
        <v>516</v>
      </c>
      <c r="AU7" s="164" t="s">
        <v>6</v>
      </c>
      <c r="AV7" s="183" t="s">
        <v>516</v>
      </c>
      <c r="AW7" s="164" t="s">
        <v>4</v>
      </c>
      <c r="AX7" s="124" t="s">
        <v>5</v>
      </c>
      <c r="AY7" s="124" t="s">
        <v>6</v>
      </c>
      <c r="AZ7" s="124" t="s">
        <v>4</v>
      </c>
      <c r="BA7" s="124" t="s">
        <v>5</v>
      </c>
      <c r="BB7" s="124" t="s">
        <v>6</v>
      </c>
      <c r="BC7" s="124" t="s">
        <v>4</v>
      </c>
      <c r="BD7" s="197"/>
      <c r="BE7" s="197"/>
      <c r="BF7" s="196"/>
      <c r="BG7" s="196"/>
      <c r="BH7" s="197"/>
      <c r="BI7" s="197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</row>
    <row r="8" spans="1:94" s="122" customFormat="1">
      <c r="A8" s="141" t="s">
        <v>348</v>
      </c>
      <c r="B8" s="141" t="s">
        <v>511</v>
      </c>
      <c r="C8" s="201"/>
      <c r="D8" s="201"/>
      <c r="E8" s="204"/>
      <c r="F8" s="201"/>
      <c r="G8" s="125" t="s">
        <v>349</v>
      </c>
      <c r="H8" s="125" t="s">
        <v>350</v>
      </c>
      <c r="I8" s="125" t="s">
        <v>351</v>
      </c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25" t="s">
        <v>352</v>
      </c>
      <c r="AQ8" s="125" t="s">
        <v>353</v>
      </c>
      <c r="AR8" s="125" t="s">
        <v>354</v>
      </c>
      <c r="AS8" s="166"/>
      <c r="AT8" s="184"/>
      <c r="AU8" s="166"/>
      <c r="AV8" s="184"/>
      <c r="AW8" s="166"/>
      <c r="AX8" s="125" t="s">
        <v>355</v>
      </c>
      <c r="AY8" s="125" t="s">
        <v>356</v>
      </c>
      <c r="AZ8" s="125" t="s">
        <v>357</v>
      </c>
      <c r="BA8" s="125" t="s">
        <v>358</v>
      </c>
      <c r="BB8" s="125" t="s">
        <v>359</v>
      </c>
      <c r="BC8" s="125" t="s">
        <v>360</v>
      </c>
      <c r="BD8" s="125" t="s">
        <v>361</v>
      </c>
      <c r="BE8" s="125" t="s">
        <v>362</v>
      </c>
      <c r="BF8" s="125" t="s">
        <v>363</v>
      </c>
      <c r="BG8" s="125" t="s">
        <v>364</v>
      </c>
      <c r="BH8" s="125" t="s">
        <v>365</v>
      </c>
      <c r="BI8" s="125" t="s">
        <v>366</v>
      </c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</row>
    <row r="9" spans="1:94" s="111" customFormat="1">
      <c r="A9" s="113">
        <v>1</v>
      </c>
      <c r="B9" s="113">
        <v>40010056</v>
      </c>
      <c r="C9" s="126" t="s">
        <v>165</v>
      </c>
      <c r="D9" s="126" t="s">
        <v>194</v>
      </c>
      <c r="E9" s="126" t="s">
        <v>183</v>
      </c>
      <c r="F9" s="126" t="s">
        <v>181</v>
      </c>
      <c r="G9" s="113">
        <v>6</v>
      </c>
      <c r="H9" s="113">
        <v>1</v>
      </c>
      <c r="I9" s="113" t="s">
        <v>283</v>
      </c>
      <c r="J9" s="113">
        <v>22</v>
      </c>
      <c r="K9" s="114">
        <f>IF(J9=0,0,IF(J9&lt;10,1,IF(MOD(J9,30)&lt;10,ROUNDDOWN(J9/30,0),ROUNDUP(J9/30,0))))</f>
        <v>1</v>
      </c>
      <c r="L9" s="113">
        <v>28</v>
      </c>
      <c r="M9" s="114">
        <f>IF(L9=0,0,IF(L9&lt;10,1,IF(MOD(L9,30)&lt;10,ROUNDDOWN(L9/30,0),ROUNDUP(L9/30,0))))</f>
        <v>1</v>
      </c>
      <c r="N9" s="113">
        <v>36</v>
      </c>
      <c r="O9" s="114">
        <f>IF(N9=0,0,IF(N9&lt;10,1,IF(MOD(N9,30)&lt;10,ROUNDDOWN(N9/30,0),ROUNDUP(N9/30,0))))</f>
        <v>1</v>
      </c>
      <c r="P9" s="113">
        <v>23</v>
      </c>
      <c r="Q9" s="114">
        <f>IF(P9=0,0,IF(P9&lt;10,1,IF(MOD(P9,40)&lt;10,ROUNDDOWN(P9/40,0),ROUNDUP(P9/40,0))))</f>
        <v>1</v>
      </c>
      <c r="R9" s="113">
        <v>18</v>
      </c>
      <c r="S9" s="114">
        <f>IF(R9=0,0,IF(R9&lt;10,1,IF(MOD(R9,40)&lt;10,ROUNDDOWN(R9/40,0),ROUNDUP(R9/40,0))))</f>
        <v>1</v>
      </c>
      <c r="T9" s="113">
        <v>6</v>
      </c>
      <c r="U9" s="114">
        <f>IF(T9=0,0,IF(T9&lt;10,1,IF(MOD(T9,40)&lt;10,ROUNDDOWN(T9/40,0),ROUNDUP(T9/40,0))))</f>
        <v>1</v>
      </c>
      <c r="V9" s="113">
        <v>10</v>
      </c>
      <c r="W9" s="114">
        <f>IF(V9=0,0,IF(V9&lt;10,1,IF(MOD(V9,40)&lt;10,ROUNDDOWN(V9/40,0),ROUNDUP(V9/40,0))))</f>
        <v>1</v>
      </c>
      <c r="X9" s="113">
        <v>6</v>
      </c>
      <c r="Y9" s="114">
        <f>IF(X9=0,0,IF(X9&lt;10,1,IF(MOD(X9,40)&lt;10,ROUNDDOWN(X9/40,0),ROUNDUP(X9/40,0))))</f>
        <v>1</v>
      </c>
      <c r="Z9" s="113">
        <v>14</v>
      </c>
      <c r="AA9" s="114">
        <f>IF(Z9=0,0,IF(Z9&lt;10,1,IF(MOD(Z9,40)&lt;10,ROUNDDOWN(Z9/40,0),ROUNDUP(Z9/40,0))))</f>
        <v>1</v>
      </c>
      <c r="AB9" s="113"/>
      <c r="AC9" s="114">
        <f>IF(AB9=0,0,IF(AB9&lt;10,1,IF(MOD(AB9,40)&lt;10,ROUNDDOWN(AB9/40,0),ROUNDUP(AB9/40,0))))</f>
        <v>0</v>
      </c>
      <c r="AD9" s="113"/>
      <c r="AE9" s="114">
        <f>IF(AD9=0,0,IF(AD9&lt;10,1,IF(MOD(AD9,40)&lt;10,ROUNDDOWN(AD9/40,0),ROUNDUP(AD9/40,0))))</f>
        <v>0</v>
      </c>
      <c r="AF9" s="114"/>
      <c r="AG9" s="114">
        <f>IF(AF9=0,0,IF(AF9&lt;10,1,IF(MOD(AF9,40)&lt;10,ROUNDDOWN(AF9/40,0),ROUNDUP(AF9/40,0))))</f>
        <v>0</v>
      </c>
      <c r="AH9" s="113"/>
      <c r="AI9" s="114">
        <f>IF(AH9=0,0,IF(AH9&lt;10,1,IF(MOD(AH9,40)&lt;10,ROUNDDOWN(AH9/40,0),ROUNDUP(AH9/40,0))))</f>
        <v>0</v>
      </c>
      <c r="AJ9" s="113"/>
      <c r="AK9" s="114">
        <f>IF(AJ9=0,0,IF(AJ9&lt;10,1,IF(MOD(AJ9,40)&lt;10,ROUNDDOWN(AJ9/40,0),ROUNDUP(AJ9/40,0))))</f>
        <v>0</v>
      </c>
      <c r="AL9" s="113"/>
      <c r="AM9" s="114">
        <f>IF(AL9=0,0,IF(AL9&lt;10,1,IF(MOD(AL9,40)&lt;10,ROUNDDOWN(AL9/40,0),ROUNDUP(AL9/40,0))))</f>
        <v>0</v>
      </c>
      <c r="AN9" s="113">
        <f>SUM(J9+L9+N9+P9+R9+T9+V9+X9+Z9+AB9+AD9+AF9+AH9+AJ9+AL9)</f>
        <v>163</v>
      </c>
      <c r="AO9" s="113">
        <f>SUM(K9+M9+O9+Q9+S9+U9+W9+Y9+AA9+AC9+AE9+AG9+AI9+AK9+AM9)</f>
        <v>9</v>
      </c>
      <c r="AP9" s="113">
        <v>1</v>
      </c>
      <c r="AQ9" s="113">
        <v>5</v>
      </c>
      <c r="AR9" s="113">
        <f>SUM(AP9:AQ9)</f>
        <v>6</v>
      </c>
      <c r="AS9" s="142">
        <v>1</v>
      </c>
      <c r="AT9" s="185">
        <v>0</v>
      </c>
      <c r="AU9" s="142">
        <v>5</v>
      </c>
      <c r="AV9" s="185">
        <v>0</v>
      </c>
      <c r="AW9" s="142">
        <f>SUM(AS9:AV9)</f>
        <v>6</v>
      </c>
      <c r="AX9" s="128">
        <f>IF(AN9&lt;=0,0,IF(AN9&lt;=359,1,IF(AN9&lt;=719,2,IF(AN9&lt;=1079,3,IF(AN9&lt;=1679,4,IF(AN9&lt;=1680,5,IF(AN9&lt;=1680,1,5)))))))</f>
        <v>1</v>
      </c>
      <c r="AY9" s="129">
        <f>IF(AN9&gt;120,ROUND(((((K9+M9+O9)*30)+(J9+L9+N9))/50+(((Q9+S9+U9+W9+Y9+AA9)*40)+(P9+R9+T9+V9+X9+Z9))/50+(AC9+AE9+AG9+AI9+AK9+AM9)*2),0),IF((J9+L9+N9+P9+R9+T9+V9+X9+Z9)&lt;=0,0,IF((J9+L9+N9+P9+R9+T9+V9+X9+Z9)&lt;=20,1,IF((J9+L9+N9+P9+R9+T9+V9+X9+Z9)&lt;=40,2,IF((J9+L9+N9+P9+R9+T9+V9+X9+Z9)&lt;=60,3,IF((J9+L9+N9+P9+R9+T9+V9+X9+Z9)&lt;=80,4,IF((J9+L9+N9+P9+R9+T9+V9+X9+Z9)&lt;=100,5,IF((J9+L9+N9+P9+R9+T9+V9+X9+Z9)&lt;=120,6,0)))))))+((AC9+AE9+AG9+AI9+AK9+AM9)*2))</f>
        <v>10</v>
      </c>
      <c r="AZ9" s="113">
        <f>SUM(AX9:AY9)</f>
        <v>11</v>
      </c>
      <c r="BA9" s="113">
        <f>SUM(AP9)-AX9</f>
        <v>0</v>
      </c>
      <c r="BB9" s="113">
        <f>SUM(AQ9)-AY9</f>
        <v>-5</v>
      </c>
      <c r="BC9" s="113">
        <f>SUM(AR9)-AZ9</f>
        <v>-5</v>
      </c>
      <c r="BD9" s="130">
        <f>SUM(BC9)/AZ9*100</f>
        <v>-45.454545454545453</v>
      </c>
      <c r="BE9" s="113">
        <v>0</v>
      </c>
      <c r="BF9" s="113"/>
      <c r="BG9" s="113">
        <v>1</v>
      </c>
      <c r="BH9" s="113">
        <f>SUM(BC9)-BE9-BF9+BG9</f>
        <v>-4</v>
      </c>
      <c r="BI9" s="130">
        <f>SUM(BH9)/AZ9*100</f>
        <v>-36.363636363636367</v>
      </c>
      <c r="BK9" s="112"/>
      <c r="BL9" s="150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</row>
    <row r="10" spans="1:94" s="161" customFormat="1">
      <c r="A10" s="154"/>
      <c r="B10" s="154"/>
      <c r="C10" s="155" t="s">
        <v>369</v>
      </c>
      <c r="D10" s="155"/>
      <c r="E10" s="155"/>
      <c r="F10" s="155"/>
      <c r="G10" s="154"/>
      <c r="H10" s="154"/>
      <c r="I10" s="154"/>
      <c r="J10" s="156" t="s">
        <v>434</v>
      </c>
      <c r="K10" s="157"/>
      <c r="L10" s="154"/>
      <c r="M10" s="157"/>
      <c r="N10" s="154"/>
      <c r="O10" s="157"/>
      <c r="P10" s="154"/>
      <c r="Q10" s="157"/>
      <c r="R10" s="154"/>
      <c r="S10" s="157"/>
      <c r="T10" s="154"/>
      <c r="U10" s="157"/>
      <c r="V10" s="154"/>
      <c r="W10" s="157"/>
      <c r="X10" s="154"/>
      <c r="Y10" s="157"/>
      <c r="Z10" s="154"/>
      <c r="AA10" s="157"/>
      <c r="AB10" s="154"/>
      <c r="AC10" s="157"/>
      <c r="AD10" s="154"/>
      <c r="AE10" s="157"/>
      <c r="AF10" s="157"/>
      <c r="AG10" s="157"/>
      <c r="AH10" s="154"/>
      <c r="AI10" s="157"/>
      <c r="AJ10" s="154"/>
      <c r="AK10" s="157"/>
      <c r="AL10" s="154"/>
      <c r="AM10" s="157"/>
      <c r="AN10" s="154"/>
      <c r="AO10" s="154"/>
      <c r="AP10" s="154"/>
      <c r="AQ10" s="154"/>
      <c r="AR10" s="154"/>
      <c r="AS10" s="142"/>
      <c r="AT10" s="185"/>
      <c r="AU10" s="142"/>
      <c r="AV10" s="185"/>
      <c r="AW10" s="142"/>
      <c r="AX10" s="158"/>
      <c r="AY10" s="159"/>
      <c r="AZ10" s="154"/>
      <c r="BA10" s="154"/>
      <c r="BB10" s="154"/>
      <c r="BC10" s="154"/>
      <c r="BD10" s="160"/>
      <c r="BE10" s="154"/>
      <c r="BF10" s="154"/>
      <c r="BG10" s="154"/>
      <c r="BH10" s="154"/>
      <c r="BI10" s="160"/>
      <c r="BK10" s="162"/>
      <c r="BL10" s="150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</row>
    <row r="11" spans="1:94" s="161" customFormat="1">
      <c r="A11" s="154"/>
      <c r="B11" s="154"/>
      <c r="C11" s="155" t="s">
        <v>513</v>
      </c>
      <c r="D11" s="155"/>
      <c r="E11" s="155"/>
      <c r="F11" s="155"/>
      <c r="G11" s="154"/>
      <c r="H11" s="154"/>
      <c r="I11" s="154"/>
      <c r="J11" s="156" t="s">
        <v>514</v>
      </c>
      <c r="K11" s="157"/>
      <c r="L11" s="154"/>
      <c r="M11" s="157"/>
      <c r="N11" s="154"/>
      <c r="O11" s="157"/>
      <c r="P11" s="154"/>
      <c r="Q11" s="157"/>
      <c r="R11" s="154"/>
      <c r="S11" s="157"/>
      <c r="T11" s="154"/>
      <c r="U11" s="157"/>
      <c r="V11" s="154"/>
      <c r="W11" s="157"/>
      <c r="X11" s="154"/>
      <c r="Y11" s="157"/>
      <c r="Z11" s="154"/>
      <c r="AA11" s="157"/>
      <c r="AB11" s="154"/>
      <c r="AC11" s="157"/>
      <c r="AD11" s="154"/>
      <c r="AE11" s="157"/>
      <c r="AF11" s="157"/>
      <c r="AG11" s="157"/>
      <c r="AH11" s="154"/>
      <c r="AI11" s="157"/>
      <c r="AJ11" s="154"/>
      <c r="AK11" s="157"/>
      <c r="AL11" s="154"/>
      <c r="AM11" s="157"/>
      <c r="AN11" s="154"/>
      <c r="AO11" s="154"/>
      <c r="AP11" s="154"/>
      <c r="AQ11" s="154"/>
      <c r="AR11" s="154"/>
      <c r="AS11" s="142"/>
      <c r="AT11" s="185"/>
      <c r="AU11" s="142"/>
      <c r="AV11" s="185"/>
      <c r="AW11" s="142"/>
      <c r="AX11" s="158"/>
      <c r="AY11" s="159"/>
      <c r="AZ11" s="154"/>
      <c r="BA11" s="154"/>
      <c r="BB11" s="154"/>
      <c r="BC11" s="154"/>
      <c r="BD11" s="160"/>
      <c r="BE11" s="154"/>
      <c r="BF11" s="154"/>
      <c r="BG11" s="154"/>
      <c r="BH11" s="154"/>
      <c r="BI11" s="160"/>
      <c r="BK11" s="162"/>
      <c r="BL11" s="150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</row>
    <row r="12" spans="1:94" s="111" customFormat="1">
      <c r="A12" s="113">
        <v>2</v>
      </c>
      <c r="B12" s="113">
        <v>40010048</v>
      </c>
      <c r="C12" s="126" t="s">
        <v>82</v>
      </c>
      <c r="D12" s="126" t="s">
        <v>96</v>
      </c>
      <c r="E12" s="126" t="s">
        <v>183</v>
      </c>
      <c r="F12" s="126" t="s">
        <v>181</v>
      </c>
      <c r="G12" s="113">
        <v>25</v>
      </c>
      <c r="H12" s="113">
        <v>1</v>
      </c>
      <c r="I12" s="113" t="s">
        <v>283</v>
      </c>
      <c r="J12" s="113">
        <v>13</v>
      </c>
      <c r="K12" s="114">
        <f>IF(J12=0,0,IF(J12&lt;10,1,IF(MOD(J12,30)&lt;10,ROUNDDOWN(J12/30,0),ROUNDUP(J12/30,0))))</f>
        <v>1</v>
      </c>
      <c r="L12" s="113">
        <v>6</v>
      </c>
      <c r="M12" s="114">
        <f>IF(L12=0,0,IF(L12&lt;10,1,IF(MOD(L12,30)&lt;10,ROUNDDOWN(L12/30,0),ROUNDUP(L12/30,0))))</f>
        <v>1</v>
      </c>
      <c r="N12" s="113">
        <v>14</v>
      </c>
      <c r="O12" s="114">
        <f>IF(N12=0,0,IF(N12&lt;10,1,IF(MOD(N12,30)&lt;10,ROUNDDOWN(N12/30,0),ROUNDUP(N12/30,0))))</f>
        <v>1</v>
      </c>
      <c r="P12" s="113">
        <v>27</v>
      </c>
      <c r="Q12" s="114">
        <f>IF(P12=0,0,IF(P12&lt;10,1,IF(MOD(P12,40)&lt;10,ROUNDDOWN(P12/40,0),ROUNDUP(P12/40,0))))</f>
        <v>1</v>
      </c>
      <c r="R12" s="113">
        <v>13</v>
      </c>
      <c r="S12" s="114">
        <f>IF(R12=0,0,IF(R12&lt;10,1,IF(MOD(R12,40)&lt;10,ROUNDDOWN(R12/40,0),ROUNDUP(R12/40,0))))</f>
        <v>1</v>
      </c>
      <c r="T12" s="113">
        <v>20</v>
      </c>
      <c r="U12" s="114">
        <f>IF(T12=0,0,IF(T12&lt;10,1,IF(MOD(T12,40)&lt;10,ROUNDDOWN(T12/40,0),ROUNDUP(T12/40,0))))</f>
        <v>1</v>
      </c>
      <c r="V12" s="113">
        <v>17</v>
      </c>
      <c r="W12" s="114">
        <f>IF(V12=0,0,IF(V12&lt;10,1,IF(MOD(V12,40)&lt;10,ROUNDDOWN(V12/40,0),ROUNDUP(V12/40,0))))</f>
        <v>1</v>
      </c>
      <c r="X12" s="113">
        <v>10</v>
      </c>
      <c r="Y12" s="114">
        <f>IF(X12=0,0,IF(X12&lt;10,1,IF(MOD(X12,40)&lt;10,ROUNDDOWN(X12/40,0),ROUNDUP(X12/40,0))))</f>
        <v>1</v>
      </c>
      <c r="Z12" s="113">
        <v>19</v>
      </c>
      <c r="AA12" s="114">
        <f>IF(Z12=0,0,IF(Z12&lt;10,1,IF(MOD(Z12,40)&lt;10,ROUNDDOWN(Z12/40,0),ROUNDUP(Z12/40,0))))</f>
        <v>1</v>
      </c>
      <c r="AB12" s="113"/>
      <c r="AC12" s="114">
        <f>IF(AB12=0,0,IF(AB12&lt;10,1,IF(MOD(AB12,40)&lt;10,ROUNDDOWN(AB12/40,0),ROUNDUP(AB12/40,0))))</f>
        <v>0</v>
      </c>
      <c r="AD12" s="113"/>
      <c r="AE12" s="114">
        <f>IF(AD12=0,0,IF(AD12&lt;10,1,IF(MOD(AD12,40)&lt;10,ROUNDDOWN(AD12/40,0),ROUNDUP(AD12/40,0))))</f>
        <v>0</v>
      </c>
      <c r="AF12" s="114"/>
      <c r="AG12" s="114">
        <f>IF(AF12=0,0,IF(AF12&lt;10,1,IF(MOD(AF12,40)&lt;10,ROUNDDOWN(AF12/40,0),ROUNDUP(AF12/40,0))))</f>
        <v>0</v>
      </c>
      <c r="AH12" s="113"/>
      <c r="AI12" s="114">
        <f>IF(AH12=0,0,IF(AH12&lt;10,1,IF(MOD(AH12,40)&lt;10,ROUNDDOWN(AH12/40,0),ROUNDUP(AH12/40,0))))</f>
        <v>0</v>
      </c>
      <c r="AJ12" s="113"/>
      <c r="AK12" s="114">
        <f>IF(AJ12=0,0,IF(AJ12&lt;10,1,IF(MOD(AJ12,40)&lt;10,ROUNDDOWN(AJ12/40,0),ROUNDUP(AJ12/40,0))))</f>
        <v>0</v>
      </c>
      <c r="AL12" s="113"/>
      <c r="AM12" s="114">
        <f>IF(AL12=0,0,IF(AL12&lt;10,1,IF(MOD(AL12,40)&lt;10,ROUNDDOWN(AL12/40,0),ROUNDUP(AL12/40,0))))</f>
        <v>0</v>
      </c>
      <c r="AN12" s="113">
        <f>SUM(J12+L12+N12+P12+R12+T12+V12+X12+Z12+AB12+AD12+AF12+AH12+AJ12+AL12)</f>
        <v>139</v>
      </c>
      <c r="AO12" s="113">
        <f>SUM(K12+M12+O12+Q12+S12+U12+W12+Y12+AA12+AC12+AE12+AG12+AI12+AK12+AM12)</f>
        <v>9</v>
      </c>
      <c r="AP12" s="113">
        <v>1</v>
      </c>
      <c r="AQ12" s="113">
        <v>5</v>
      </c>
      <c r="AR12" s="113">
        <f>SUM(AP12:AQ12)</f>
        <v>6</v>
      </c>
      <c r="AS12" s="142">
        <v>1</v>
      </c>
      <c r="AT12" s="185">
        <v>0</v>
      </c>
      <c r="AU12" s="142">
        <v>5</v>
      </c>
      <c r="AV12" s="185">
        <v>0</v>
      </c>
      <c r="AW12" s="142">
        <f>SUM(AS12:AV12)</f>
        <v>6</v>
      </c>
      <c r="AX12" s="128">
        <f>IF(AN12&lt;=0,0,IF(AN12&lt;=359,1,IF(AN12&lt;=719,2,IF(AN12&lt;=1079,3,IF(AN12&lt;=1679,4,IF(AN12&lt;=1680,5,IF(AN12&lt;=1680,1,5)))))))</f>
        <v>1</v>
      </c>
      <c r="AY12" s="129">
        <f>IF(AN12&gt;120,ROUND(((((K12+M12+O12)*30)+(J12+L12+N12))/50+(((Q12+S12+U12+W12+Y12+AA12)*40)+(P12+R12+T12+V12+X12+Z12))/50+(AC12+AE12+AG12+AI12+AK12+AM12)*2),0),IF((J12+L12+N12+P12+R12+T12+V12+X12+Z12)&lt;=0,0,IF((J12+L12+N12+P12+R12+T12+V12+X12+Z12)&lt;=20,1,IF((J12+L12+N12+P12+R12+T12+V12+X12+Z12)&lt;=40,2,IF((J12+L12+N12+P12+R12+T12+V12+X12+Z12)&lt;=60,3,IF((J12+L12+N12+P12+R12+T12+V12+X12+Z12)&lt;=80,4,IF((J12+L12+N12+P12+R12+T12+V12+X12+Z12)&lt;=100,5,IF((J12+L12+N12+P12+R12+T12+V12+X12+Z12)&lt;=120,6,0)))))))+((AC12+AE12+AG12+AI12+AK12+AM12)*2))</f>
        <v>9</v>
      </c>
      <c r="AZ12" s="113">
        <f>SUM(AX12:AY12)</f>
        <v>10</v>
      </c>
      <c r="BA12" s="113">
        <f>SUM(AP12)-AX12</f>
        <v>0</v>
      </c>
      <c r="BB12" s="113">
        <f>SUM(AQ12)-AY12</f>
        <v>-4</v>
      </c>
      <c r="BC12" s="113">
        <f>SUM(AR12)-AZ12</f>
        <v>-4</v>
      </c>
      <c r="BD12" s="130">
        <f>SUM(BC12)/AZ12*100</f>
        <v>-40</v>
      </c>
      <c r="BE12" s="113">
        <v>0</v>
      </c>
      <c r="BF12" s="113"/>
      <c r="BG12" s="113"/>
      <c r="BH12" s="113">
        <f>SUM(BC12)-BE12-BF12+BG12</f>
        <v>-4</v>
      </c>
      <c r="BI12" s="130">
        <f>SUM(BH12)/AZ12*100</f>
        <v>-40</v>
      </c>
      <c r="BK12" s="112"/>
      <c r="BL12" s="150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</row>
    <row r="13" spans="1:94" s="161" customFormat="1">
      <c r="A13" s="154"/>
      <c r="B13" s="154"/>
      <c r="C13" s="155" t="s">
        <v>369</v>
      </c>
      <c r="D13" s="155"/>
      <c r="E13" s="155"/>
      <c r="F13" s="155"/>
      <c r="G13" s="154"/>
      <c r="H13" s="154"/>
      <c r="I13" s="154"/>
      <c r="J13" s="156" t="s">
        <v>508</v>
      </c>
      <c r="K13" s="157"/>
      <c r="L13" s="154"/>
      <c r="M13" s="157"/>
      <c r="N13" s="154"/>
      <c r="O13" s="157"/>
      <c r="P13" s="154"/>
      <c r="Q13" s="157"/>
      <c r="R13" s="154"/>
      <c r="S13" s="157"/>
      <c r="T13" s="154"/>
      <c r="U13" s="157"/>
      <c r="V13" s="154"/>
      <c r="W13" s="157"/>
      <c r="X13" s="154"/>
      <c r="Y13" s="157"/>
      <c r="Z13" s="154"/>
      <c r="AA13" s="157"/>
      <c r="AB13" s="154"/>
      <c r="AC13" s="157"/>
      <c r="AD13" s="154"/>
      <c r="AE13" s="157"/>
      <c r="AF13" s="157"/>
      <c r="AG13" s="157"/>
      <c r="AH13" s="154"/>
      <c r="AI13" s="157"/>
      <c r="AJ13" s="154"/>
      <c r="AK13" s="157"/>
      <c r="AL13" s="154"/>
      <c r="AM13" s="157"/>
      <c r="AN13" s="163"/>
      <c r="AO13" s="154"/>
      <c r="AP13" s="154"/>
      <c r="AQ13" s="154"/>
      <c r="AR13" s="154"/>
      <c r="AS13" s="142"/>
      <c r="AT13" s="185"/>
      <c r="AU13" s="142"/>
      <c r="AV13" s="185"/>
      <c r="AW13" s="142"/>
      <c r="AX13" s="158"/>
      <c r="AY13" s="159"/>
      <c r="AZ13" s="154"/>
      <c r="BA13" s="154"/>
      <c r="BB13" s="154"/>
      <c r="BC13" s="154"/>
      <c r="BD13" s="160"/>
      <c r="BE13" s="154"/>
      <c r="BF13" s="154"/>
      <c r="BG13" s="154"/>
      <c r="BH13" s="154"/>
      <c r="BI13" s="160"/>
      <c r="BK13" s="162"/>
      <c r="BL13" s="150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</row>
    <row r="14" spans="1:94" s="161" customFormat="1">
      <c r="A14" s="154"/>
      <c r="B14" s="154"/>
      <c r="C14" s="155" t="s">
        <v>513</v>
      </c>
      <c r="D14" s="155"/>
      <c r="E14" s="155"/>
      <c r="F14" s="155"/>
      <c r="G14" s="154"/>
      <c r="H14" s="154"/>
      <c r="I14" s="154"/>
      <c r="J14" s="156" t="s">
        <v>517</v>
      </c>
      <c r="K14" s="157"/>
      <c r="L14" s="154"/>
      <c r="M14" s="157"/>
      <c r="N14" s="154"/>
      <c r="O14" s="157"/>
      <c r="P14" s="154"/>
      <c r="Q14" s="157"/>
      <c r="R14" s="154"/>
      <c r="S14" s="157"/>
      <c r="T14" s="154"/>
      <c r="U14" s="157"/>
      <c r="V14" s="154"/>
      <c r="W14" s="157"/>
      <c r="X14" s="154"/>
      <c r="Y14" s="157"/>
      <c r="Z14" s="154"/>
      <c r="AA14" s="157"/>
      <c r="AB14" s="154"/>
      <c r="AC14" s="157"/>
      <c r="AD14" s="154"/>
      <c r="AE14" s="157"/>
      <c r="AF14" s="157"/>
      <c r="AG14" s="157"/>
      <c r="AH14" s="154"/>
      <c r="AI14" s="157"/>
      <c r="AJ14" s="154"/>
      <c r="AK14" s="157"/>
      <c r="AL14" s="154"/>
      <c r="AM14" s="157"/>
      <c r="AN14" s="163"/>
      <c r="AO14" s="154"/>
      <c r="AP14" s="154"/>
      <c r="AQ14" s="154"/>
      <c r="AR14" s="154"/>
      <c r="AS14" s="142"/>
      <c r="AT14" s="185"/>
      <c r="AU14" s="142"/>
      <c r="AV14" s="185"/>
      <c r="AW14" s="142"/>
      <c r="AX14" s="158"/>
      <c r="AY14" s="159"/>
      <c r="AZ14" s="154"/>
      <c r="BA14" s="154"/>
      <c r="BB14" s="154"/>
      <c r="BC14" s="154"/>
      <c r="BD14" s="160"/>
      <c r="BE14" s="154"/>
      <c r="BF14" s="154"/>
      <c r="BG14" s="154"/>
      <c r="BH14" s="154"/>
      <c r="BI14" s="160"/>
      <c r="BK14" s="162"/>
      <c r="BL14" s="150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</row>
    <row r="15" spans="1:94" s="111" customFormat="1">
      <c r="A15" s="113">
        <v>3</v>
      </c>
      <c r="B15" s="113">
        <v>40010055</v>
      </c>
      <c r="C15" s="126" t="s">
        <v>32</v>
      </c>
      <c r="D15" s="126" t="s">
        <v>193</v>
      </c>
      <c r="E15" s="126" t="s">
        <v>183</v>
      </c>
      <c r="F15" s="126" t="s">
        <v>181</v>
      </c>
      <c r="G15" s="113">
        <v>14</v>
      </c>
      <c r="H15" s="113">
        <v>1</v>
      </c>
      <c r="I15" s="113" t="s">
        <v>283</v>
      </c>
      <c r="J15" s="113">
        <v>13</v>
      </c>
      <c r="K15" s="114">
        <f>IF(J15=0,0,IF(J15&lt;10,1,IF(MOD(J15,30)&lt;10,ROUNDDOWN(J15/30,0),ROUNDUP(J15/30,0))))</f>
        <v>1</v>
      </c>
      <c r="L15" s="113">
        <v>27</v>
      </c>
      <c r="M15" s="114">
        <f>IF(L15=0,0,IF(L15&lt;10,1,IF(MOD(L15,30)&lt;10,ROUNDDOWN(L15/30,0),ROUNDUP(L15/30,0))))</f>
        <v>1</v>
      </c>
      <c r="N15" s="113">
        <v>37</v>
      </c>
      <c r="O15" s="114">
        <f>IF(N15=0,0,IF(N15&lt;10,1,IF(MOD(N15,30)&lt;10,ROUNDDOWN(N15/30,0),ROUNDUP(N15/30,0))))</f>
        <v>1</v>
      </c>
      <c r="P15" s="113">
        <v>91</v>
      </c>
      <c r="Q15" s="114">
        <f>IF(P15=0,0,IF(P15&lt;10,1,IF(MOD(P15,40)&lt;10,ROUNDDOWN(P15/40,0),ROUNDUP(P15/40,0))))</f>
        <v>3</v>
      </c>
      <c r="R15" s="113">
        <v>100</v>
      </c>
      <c r="S15" s="114">
        <f>IF(R15=0,0,IF(R15&lt;10,1,IF(MOD(R15,40)&lt;10,ROUNDDOWN(R15/40,0),ROUNDUP(R15/40,0))))</f>
        <v>3</v>
      </c>
      <c r="T15" s="113">
        <v>91</v>
      </c>
      <c r="U15" s="114">
        <f>IF(T15=0,0,IF(T15&lt;10,1,IF(MOD(T15,40)&lt;10,ROUNDDOWN(T15/40,0),ROUNDUP(T15/40,0))))</f>
        <v>3</v>
      </c>
      <c r="V15" s="113">
        <v>91</v>
      </c>
      <c r="W15" s="114">
        <f>IF(V15=0,0,IF(V15&lt;10,1,IF(MOD(V15,40)&lt;10,ROUNDDOWN(V15/40,0),ROUNDUP(V15/40,0))))</f>
        <v>3</v>
      </c>
      <c r="X15" s="113">
        <v>90</v>
      </c>
      <c r="Y15" s="114">
        <f>IF(X15=0,0,IF(X15&lt;10,1,IF(MOD(X15,40)&lt;10,ROUNDDOWN(X15/40,0),ROUNDUP(X15/40,0))))</f>
        <v>3</v>
      </c>
      <c r="Z15" s="113">
        <v>98</v>
      </c>
      <c r="AA15" s="114">
        <f>IF(Z15=0,0,IF(Z15&lt;10,1,IF(MOD(Z15,40)&lt;10,ROUNDDOWN(Z15/40,0),ROUNDUP(Z15/40,0))))</f>
        <v>3</v>
      </c>
      <c r="AB15" s="113"/>
      <c r="AC15" s="114">
        <f>IF(AB15=0,0,IF(AB15&lt;10,1,IF(MOD(AB15,40)&lt;10,ROUNDDOWN(AB15/40,0),ROUNDUP(AB15/40,0))))</f>
        <v>0</v>
      </c>
      <c r="AD15" s="113"/>
      <c r="AE15" s="114">
        <f>IF(AD15=0,0,IF(AD15&lt;10,1,IF(MOD(AD15,40)&lt;10,ROUNDDOWN(AD15/40,0),ROUNDUP(AD15/40,0))))</f>
        <v>0</v>
      </c>
      <c r="AF15" s="114"/>
      <c r="AG15" s="114">
        <f>IF(AF15=0,0,IF(AF15&lt;10,1,IF(MOD(AF15,40)&lt;10,ROUNDDOWN(AF15/40,0),ROUNDUP(AF15/40,0))))</f>
        <v>0</v>
      </c>
      <c r="AH15" s="113"/>
      <c r="AI15" s="114">
        <f>IF(AH15=0,0,IF(AH15&lt;10,1,IF(MOD(AH15,40)&lt;10,ROUNDDOWN(AH15/40,0),ROUNDUP(AH15/40,0))))</f>
        <v>0</v>
      </c>
      <c r="AJ15" s="113"/>
      <c r="AK15" s="114">
        <f>IF(AJ15=0,0,IF(AJ15&lt;10,1,IF(MOD(AJ15,40)&lt;10,ROUNDDOWN(AJ15/40,0),ROUNDUP(AJ15/40,0))))</f>
        <v>0</v>
      </c>
      <c r="AL15" s="113"/>
      <c r="AM15" s="114">
        <f>IF(AL15=0,0,IF(AL15&lt;10,1,IF(MOD(AL15,40)&lt;10,ROUNDDOWN(AL15/40,0),ROUNDUP(AL15/40,0))))</f>
        <v>0</v>
      </c>
      <c r="AN15" s="113">
        <f>SUM(J15+L15+N15+P15+R15+T15+V15+X15+Z15+AB15+AD15+AF15+AH15+AJ15+AL15)</f>
        <v>638</v>
      </c>
      <c r="AO15" s="113">
        <f>SUM(K15+M15+O15+Q15+S15+U15+W15+Y15+AA15+AC15+AE15+AG15+AI15+AK15+AM15)</f>
        <v>21</v>
      </c>
      <c r="AP15" s="113">
        <v>2</v>
      </c>
      <c r="AQ15" s="113">
        <v>25</v>
      </c>
      <c r="AR15" s="113">
        <f>SUM(AP15:AQ15)</f>
        <v>27</v>
      </c>
      <c r="AS15" s="142">
        <v>2</v>
      </c>
      <c r="AT15" s="185">
        <v>0</v>
      </c>
      <c r="AU15" s="142">
        <v>24</v>
      </c>
      <c r="AV15" s="185">
        <v>1</v>
      </c>
      <c r="AW15" s="142">
        <f>SUM(AS15:AV15)</f>
        <v>27</v>
      </c>
      <c r="AX15" s="128">
        <f>IF(AN15&lt;=0,0,IF(AN15&lt;=359,1,IF(AN15&lt;=719,2,IF(AN15&lt;=1079,3,IF(AN15&lt;=1679,4,IF(AN15&lt;=1680,5,IF(AN15&lt;=1680,1,5)))))))</f>
        <v>2</v>
      </c>
      <c r="AY15" s="129">
        <f>IF(AN15&gt;120,ROUND(((((K15+M15+O15)*30)+(J15+L15+N15))/50+(((Q15+S15+U15+W15+Y15+AA15)*40)+(P15+R15+T15+V15+X15+Z15))/50+(AC15+AE15+AG15+AI15+AK15+AM15)*2),0),IF((J15+L15+N15+P15+R15+T15+V15+X15+Z15)&lt;=0,0,IF((J15+L15+N15+P15+R15+T15+V15+X15+Z15)&lt;=20,1,IF((J15+L15+N15+P15+R15+T15+V15+X15+Z15)&lt;=40,2,IF((J15+L15+N15+P15+R15+T15+V15+X15+Z15)&lt;=60,3,IF((J15+L15+N15+P15+R15+T15+V15+X15+Z15)&lt;=80,4,IF((J15+L15+N15+P15+R15+T15+V15+X15+Z15)&lt;=100,5,IF((J15+L15+N15+P15+R15+T15+V15+X15+Z15)&lt;=120,6,0)))))))+((AC15+AE15+AG15+AI15+AK15+AM15)*2))</f>
        <v>29</v>
      </c>
      <c r="AZ15" s="113">
        <f>SUM(AX15:AY15)</f>
        <v>31</v>
      </c>
      <c r="BA15" s="113">
        <f>SUM(AP15)-AX15</f>
        <v>0</v>
      </c>
      <c r="BB15" s="113">
        <f>SUM(AQ15)-AY15</f>
        <v>-4</v>
      </c>
      <c r="BC15" s="113">
        <f>SUM(AR15)-AZ15</f>
        <v>-4</v>
      </c>
      <c r="BD15" s="130">
        <f>SUM(BC15)/AZ15*100</f>
        <v>-12.903225806451612</v>
      </c>
      <c r="BE15" s="113">
        <v>2</v>
      </c>
      <c r="BF15" s="113"/>
      <c r="BG15" s="113"/>
      <c r="BH15" s="113">
        <f>SUM(BC15)-BE15-BF15+BG15</f>
        <v>-6</v>
      </c>
      <c r="BI15" s="130">
        <f>SUM(BH15)/AZ15*100</f>
        <v>-19.35483870967742</v>
      </c>
      <c r="BK15" s="112"/>
      <c r="BL15" s="150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</row>
    <row r="16" spans="1:94" s="161" customFormat="1">
      <c r="A16" s="154"/>
      <c r="B16" s="154"/>
      <c r="C16" s="155" t="s">
        <v>369</v>
      </c>
      <c r="D16" s="155"/>
      <c r="E16" s="155"/>
      <c r="F16" s="155"/>
      <c r="G16" s="154"/>
      <c r="H16" s="154"/>
      <c r="I16" s="154"/>
      <c r="J16" s="156" t="s">
        <v>483</v>
      </c>
      <c r="K16" s="157"/>
      <c r="L16" s="154"/>
      <c r="M16" s="157"/>
      <c r="N16" s="154"/>
      <c r="O16" s="157"/>
      <c r="P16" s="154"/>
      <c r="Q16" s="157"/>
      <c r="R16" s="154"/>
      <c r="S16" s="157"/>
      <c r="T16" s="154"/>
      <c r="U16" s="157"/>
      <c r="V16" s="154"/>
      <c r="W16" s="157"/>
      <c r="X16" s="154"/>
      <c r="Y16" s="157"/>
      <c r="Z16" s="154"/>
      <c r="AA16" s="157"/>
      <c r="AB16" s="154"/>
      <c r="AC16" s="157"/>
      <c r="AD16" s="154"/>
      <c r="AE16" s="157"/>
      <c r="AF16" s="157"/>
      <c r="AG16" s="157"/>
      <c r="AH16" s="154"/>
      <c r="AI16" s="157"/>
      <c r="AJ16" s="154"/>
      <c r="AK16" s="157"/>
      <c r="AL16" s="154"/>
      <c r="AM16" s="157"/>
      <c r="AN16" s="163"/>
      <c r="AO16" s="154"/>
      <c r="AP16" s="154"/>
      <c r="AQ16" s="154"/>
      <c r="AR16" s="154"/>
      <c r="AS16" s="142"/>
      <c r="AT16" s="185"/>
      <c r="AU16" s="142"/>
      <c r="AV16" s="185"/>
      <c r="AW16" s="142"/>
      <c r="AX16" s="158"/>
      <c r="AY16" s="159"/>
      <c r="AZ16" s="154"/>
      <c r="BA16" s="154"/>
      <c r="BB16" s="154"/>
      <c r="BC16" s="154"/>
      <c r="BD16" s="160"/>
      <c r="BE16" s="154"/>
      <c r="BF16" s="154"/>
      <c r="BG16" s="154"/>
      <c r="BH16" s="154"/>
      <c r="BI16" s="160"/>
      <c r="BK16" s="162"/>
      <c r="BL16" s="150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</row>
    <row r="17" spans="1:93" s="161" customFormat="1">
      <c r="A17" s="154"/>
      <c r="B17" s="154"/>
      <c r="C17" s="155" t="s">
        <v>513</v>
      </c>
      <c r="D17" s="155"/>
      <c r="E17" s="155"/>
      <c r="F17" s="155"/>
      <c r="G17" s="154"/>
      <c r="H17" s="154"/>
      <c r="I17" s="154"/>
      <c r="J17" s="156" t="s">
        <v>515</v>
      </c>
      <c r="K17" s="157"/>
      <c r="L17" s="154"/>
      <c r="M17" s="157"/>
      <c r="N17" s="154"/>
      <c r="O17" s="157"/>
      <c r="P17" s="154"/>
      <c r="Q17" s="157"/>
      <c r="R17" s="154"/>
      <c r="S17" s="157"/>
      <c r="T17" s="154"/>
      <c r="U17" s="157"/>
      <c r="V17" s="154"/>
      <c r="W17" s="157"/>
      <c r="X17" s="154"/>
      <c r="Y17" s="157"/>
      <c r="Z17" s="154"/>
      <c r="AA17" s="157"/>
      <c r="AB17" s="154"/>
      <c r="AC17" s="157"/>
      <c r="AD17" s="154"/>
      <c r="AE17" s="157"/>
      <c r="AF17" s="157"/>
      <c r="AG17" s="157"/>
      <c r="AH17" s="154"/>
      <c r="AI17" s="157"/>
      <c r="AJ17" s="154"/>
      <c r="AK17" s="157"/>
      <c r="AL17" s="154"/>
      <c r="AM17" s="157"/>
      <c r="AN17" s="163"/>
      <c r="AO17" s="154"/>
      <c r="AP17" s="154"/>
      <c r="AQ17" s="154"/>
      <c r="AR17" s="154"/>
      <c r="AS17" s="142"/>
      <c r="AT17" s="185"/>
      <c r="AU17" s="142"/>
      <c r="AV17" s="185"/>
      <c r="AW17" s="142"/>
      <c r="AX17" s="158"/>
      <c r="AY17" s="159"/>
      <c r="AZ17" s="154"/>
      <c r="BA17" s="154"/>
      <c r="BB17" s="154"/>
      <c r="BC17" s="154"/>
      <c r="BD17" s="160"/>
      <c r="BE17" s="154"/>
      <c r="BF17" s="154"/>
      <c r="BG17" s="154"/>
      <c r="BH17" s="154"/>
      <c r="BI17" s="160"/>
      <c r="BK17" s="162"/>
      <c r="BL17" s="150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</row>
    <row r="18" spans="1:93" s="111" customFormat="1">
      <c r="A18" s="113">
        <v>4</v>
      </c>
      <c r="B18" s="113">
        <v>40010033</v>
      </c>
      <c r="C18" s="126" t="s">
        <v>65</v>
      </c>
      <c r="D18" s="126" t="s">
        <v>191</v>
      </c>
      <c r="E18" s="126" t="s">
        <v>183</v>
      </c>
      <c r="F18" s="126" t="s">
        <v>181</v>
      </c>
      <c r="G18" s="113">
        <v>19</v>
      </c>
      <c r="H18" s="113">
        <v>1</v>
      </c>
      <c r="I18" s="113" t="s">
        <v>283</v>
      </c>
      <c r="J18" s="113">
        <v>6</v>
      </c>
      <c r="K18" s="114">
        <f>IF(J18=0,0,IF(J18&lt;10,1,IF(MOD(J18,30)&lt;10,ROUNDDOWN(J18/30,0),ROUNDUP(J18/30,0))))</f>
        <v>1</v>
      </c>
      <c r="L18" s="113">
        <v>15</v>
      </c>
      <c r="M18" s="114">
        <f>IF(L18=0,0,IF(L18&lt;10,1,IF(MOD(L18,30)&lt;10,ROUNDDOWN(L18/30,0),ROUNDUP(L18/30,0))))</f>
        <v>1</v>
      </c>
      <c r="N18" s="113">
        <v>9</v>
      </c>
      <c r="O18" s="114">
        <f>IF(N18=0,0,IF(N18&lt;10,1,IF(MOD(N18,30)&lt;10,ROUNDDOWN(N18/30,0),ROUNDUP(N18/30,0))))</f>
        <v>1</v>
      </c>
      <c r="P18" s="113">
        <v>8</v>
      </c>
      <c r="Q18" s="114">
        <f>IF(P18=0,0,IF(P18&lt;10,1,IF(MOD(P18,40)&lt;10,ROUNDDOWN(P18/40,0),ROUNDUP(P18/40,0))))</f>
        <v>1</v>
      </c>
      <c r="R18" s="113">
        <v>8</v>
      </c>
      <c r="S18" s="114">
        <f>IF(R18=0,0,IF(R18&lt;10,1,IF(MOD(R18,40)&lt;10,ROUNDDOWN(R18/40,0),ROUNDUP(R18/40,0))))</f>
        <v>1</v>
      </c>
      <c r="T18" s="113">
        <v>4</v>
      </c>
      <c r="U18" s="114">
        <f>IF(T18=0,0,IF(T18&lt;10,1,IF(MOD(T18,40)&lt;10,ROUNDDOWN(T18/40,0),ROUNDUP(T18/40,0))))</f>
        <v>1</v>
      </c>
      <c r="V18" s="113">
        <v>14</v>
      </c>
      <c r="W18" s="114">
        <f>IF(V18=0,0,IF(V18&lt;10,1,IF(MOD(V18,40)&lt;10,ROUNDDOWN(V18/40,0),ROUNDUP(V18/40,0))))</f>
        <v>1</v>
      </c>
      <c r="X18" s="113">
        <v>8</v>
      </c>
      <c r="Y18" s="114">
        <f>IF(X18=0,0,IF(X18&lt;10,1,IF(MOD(X18,40)&lt;10,ROUNDDOWN(X18/40,0),ROUNDUP(X18/40,0))))</f>
        <v>1</v>
      </c>
      <c r="Z18" s="113">
        <v>6</v>
      </c>
      <c r="AA18" s="114">
        <f>IF(Z18=0,0,IF(Z18&lt;10,1,IF(MOD(Z18,40)&lt;10,ROUNDDOWN(Z18/40,0),ROUNDUP(Z18/40,0))))</f>
        <v>1</v>
      </c>
      <c r="AB18" s="113"/>
      <c r="AC18" s="114">
        <f>IF(AB18=0,0,IF(AB18&lt;10,1,IF(MOD(AB18,40)&lt;10,ROUNDDOWN(AB18/40,0),ROUNDUP(AB18/40,0))))</f>
        <v>0</v>
      </c>
      <c r="AD18" s="113"/>
      <c r="AE18" s="114">
        <f>IF(AD18=0,0,IF(AD18&lt;10,1,IF(MOD(AD18,40)&lt;10,ROUNDDOWN(AD18/40,0),ROUNDUP(AD18/40,0))))</f>
        <v>0</v>
      </c>
      <c r="AF18" s="114"/>
      <c r="AG18" s="114">
        <f>IF(AF18=0,0,IF(AF18&lt;10,1,IF(MOD(AF18,40)&lt;10,ROUNDDOWN(AF18/40,0),ROUNDUP(AF18/40,0))))</f>
        <v>0</v>
      </c>
      <c r="AH18" s="113"/>
      <c r="AI18" s="114">
        <f>IF(AH18=0,0,IF(AH18&lt;10,1,IF(MOD(AH18,40)&lt;10,ROUNDDOWN(AH18/40,0),ROUNDUP(AH18/40,0))))</f>
        <v>0</v>
      </c>
      <c r="AJ18" s="113"/>
      <c r="AK18" s="114">
        <f>IF(AJ18=0,0,IF(AJ18&lt;10,1,IF(MOD(AJ18,40)&lt;10,ROUNDDOWN(AJ18/40,0),ROUNDUP(AJ18/40,0))))</f>
        <v>0</v>
      </c>
      <c r="AL18" s="113"/>
      <c r="AM18" s="114">
        <f>IF(AL18=0,0,IF(AL18&lt;10,1,IF(MOD(AL18,40)&lt;10,ROUNDDOWN(AL18/40,0),ROUNDUP(AL18/40,0))))</f>
        <v>0</v>
      </c>
      <c r="AN18" s="113">
        <f>SUM(J18+L18+N18+P18+R18+T18+V18+X18+Z18+AB18+AD18+AF18+AH18+AJ18+AL18)</f>
        <v>78</v>
      </c>
      <c r="AO18" s="113">
        <f>SUM(K18+M18+O18+Q18+S18+U18+W18+Y18+AA18+AC18+AE18+AG18+AI18+AK18+AM18)</f>
        <v>9</v>
      </c>
      <c r="AP18" s="113">
        <v>1</v>
      </c>
      <c r="AQ18" s="113">
        <v>1</v>
      </c>
      <c r="AR18" s="113">
        <f>SUM(AP18:AQ18)</f>
        <v>2</v>
      </c>
      <c r="AS18" s="142">
        <v>1</v>
      </c>
      <c r="AT18" s="185">
        <v>0</v>
      </c>
      <c r="AU18" s="142">
        <v>1</v>
      </c>
      <c r="AV18" s="185">
        <v>0</v>
      </c>
      <c r="AW18" s="142">
        <f>SUM(AS18:AV18)</f>
        <v>2</v>
      </c>
      <c r="AX18" s="128">
        <f>IF(AN18&lt;=0,0,IF(AN18&lt;=359,1,IF(AN18&lt;=719,2,IF(AN18&lt;=1079,3,IF(AN18&lt;=1679,4,IF(AN18&lt;=1680,5,IF(AN18&lt;=1680,1,5)))))))</f>
        <v>1</v>
      </c>
      <c r="AY18" s="129">
        <f>IF(AN18&gt;120,ROUND(((((K18+M18+O18)*30)+(J18+L18+N18))/50+(((Q18+S18+U18+W18+Y18+AA18)*40)+(P18+R18+T18+V18+X18+Z18))/50+(AC18+AE18+AG18+AI18+AK18+AM18)*2),0),IF((J18+L18+N18+P18+R18+T18+V18+X18+Z18)&lt;=0,0,IF((J18+L18+N18+P18+R18+T18+V18+X18+Z18)&lt;=20,1,IF((J18+L18+N18+P18+R18+T18+V18+X18+Z18)&lt;=40,2,IF((J18+L18+N18+P18+R18+T18+V18+X18+Z18)&lt;=60,3,IF((J18+L18+N18+P18+R18+T18+V18+X18+Z18)&lt;=80,4,IF((J18+L18+N18+P18+R18+T18+V18+X18+Z18)&lt;=100,5,IF((J18+L18+N18+P18+R18+T18+V18+X18+Z18)&lt;=120,6,0)))))))+((AC18+AE18+AG18+AI18+AK18+AM18)*2))</f>
        <v>4</v>
      </c>
      <c r="AZ18" s="113">
        <f>SUM(AX18:AY18)</f>
        <v>5</v>
      </c>
      <c r="BA18" s="113">
        <f>SUM(AP18)-AX18</f>
        <v>0</v>
      </c>
      <c r="BB18" s="113">
        <f>SUM(AQ18)-AY18</f>
        <v>-3</v>
      </c>
      <c r="BC18" s="113">
        <f>SUM(AR18)-AZ18</f>
        <v>-3</v>
      </c>
      <c r="BD18" s="130">
        <f>SUM(BC18)/AZ18*100</f>
        <v>-60</v>
      </c>
      <c r="BE18" s="113">
        <v>0</v>
      </c>
      <c r="BF18" s="113"/>
      <c r="BG18" s="113">
        <v>1</v>
      </c>
      <c r="BH18" s="113">
        <f>SUM(BC18)-BE18-BF18+BG18</f>
        <v>-2</v>
      </c>
      <c r="BI18" s="130">
        <f>SUM(BH18)/AZ18*100</f>
        <v>-40</v>
      </c>
      <c r="BK18" s="112"/>
      <c r="BL18" s="150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</row>
    <row r="19" spans="1:93" s="161" customFormat="1">
      <c r="A19" s="154"/>
      <c r="B19" s="154"/>
      <c r="C19" s="155" t="s">
        <v>369</v>
      </c>
      <c r="D19" s="155"/>
      <c r="E19" s="155"/>
      <c r="F19" s="155"/>
      <c r="G19" s="154"/>
      <c r="H19" s="154"/>
      <c r="I19" s="154"/>
      <c r="J19" s="156" t="s">
        <v>432</v>
      </c>
      <c r="K19" s="157"/>
      <c r="L19" s="154"/>
      <c r="M19" s="157"/>
      <c r="N19" s="154"/>
      <c r="O19" s="157"/>
      <c r="P19" s="154"/>
      <c r="Q19" s="157"/>
      <c r="R19" s="154"/>
      <c r="S19" s="157"/>
      <c r="T19" s="154"/>
      <c r="U19" s="157"/>
      <c r="V19" s="154"/>
      <c r="W19" s="157"/>
      <c r="X19" s="154"/>
      <c r="Y19" s="157"/>
      <c r="Z19" s="154"/>
      <c r="AA19" s="157"/>
      <c r="AB19" s="154"/>
      <c r="AC19" s="157"/>
      <c r="AD19" s="154"/>
      <c r="AE19" s="157"/>
      <c r="AF19" s="157"/>
      <c r="AG19" s="157"/>
      <c r="AH19" s="154"/>
      <c r="AI19" s="157"/>
      <c r="AJ19" s="154"/>
      <c r="AK19" s="157"/>
      <c r="AL19" s="154"/>
      <c r="AM19" s="157"/>
      <c r="AN19" s="163"/>
      <c r="AO19" s="154"/>
      <c r="AP19" s="154"/>
      <c r="AQ19" s="154"/>
      <c r="AR19" s="154"/>
      <c r="AS19" s="142"/>
      <c r="AT19" s="185"/>
      <c r="AU19" s="142"/>
      <c r="AV19" s="185"/>
      <c r="AW19" s="142"/>
      <c r="AX19" s="158"/>
      <c r="AY19" s="159"/>
      <c r="AZ19" s="154"/>
      <c r="BA19" s="154"/>
      <c r="BB19" s="154"/>
      <c r="BC19" s="113"/>
      <c r="BD19" s="130"/>
      <c r="BE19" s="154"/>
      <c r="BF19" s="154"/>
      <c r="BG19" s="154"/>
      <c r="BH19" s="154"/>
      <c r="BI19" s="160"/>
      <c r="BK19" s="162"/>
      <c r="BL19" s="150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</row>
    <row r="20" spans="1:93" s="161" customFormat="1">
      <c r="A20" s="154"/>
      <c r="B20" s="154"/>
      <c r="C20" s="155" t="s">
        <v>513</v>
      </c>
      <c r="D20" s="155"/>
      <c r="E20" s="155"/>
      <c r="F20" s="155"/>
      <c r="G20" s="154"/>
      <c r="H20" s="154"/>
      <c r="I20" s="154"/>
      <c r="J20" s="156" t="s">
        <v>539</v>
      </c>
      <c r="K20" s="157"/>
      <c r="L20" s="154"/>
      <c r="M20" s="157"/>
      <c r="N20" s="154"/>
      <c r="O20" s="157"/>
      <c r="P20" s="154"/>
      <c r="Q20" s="157"/>
      <c r="R20" s="154"/>
      <c r="S20" s="157"/>
      <c r="T20" s="154"/>
      <c r="U20" s="157"/>
      <c r="V20" s="154"/>
      <c r="W20" s="157"/>
      <c r="X20" s="154"/>
      <c r="Y20" s="157"/>
      <c r="Z20" s="154"/>
      <c r="AA20" s="157"/>
      <c r="AB20" s="154"/>
      <c r="AC20" s="157"/>
      <c r="AD20" s="154"/>
      <c r="AE20" s="157"/>
      <c r="AF20" s="157"/>
      <c r="AG20" s="157"/>
      <c r="AH20" s="154"/>
      <c r="AI20" s="157"/>
      <c r="AJ20" s="154"/>
      <c r="AK20" s="157"/>
      <c r="AL20" s="154"/>
      <c r="AM20" s="157"/>
      <c r="AN20" s="163"/>
      <c r="AO20" s="154"/>
      <c r="AP20" s="154"/>
      <c r="AQ20" s="154"/>
      <c r="AR20" s="154"/>
      <c r="AS20" s="142"/>
      <c r="AT20" s="185"/>
      <c r="AU20" s="142"/>
      <c r="AV20" s="185"/>
      <c r="AW20" s="142"/>
      <c r="AX20" s="158"/>
      <c r="AY20" s="159"/>
      <c r="AZ20" s="154"/>
      <c r="BA20" s="154"/>
      <c r="BB20" s="154"/>
      <c r="BC20" s="113"/>
      <c r="BD20" s="130"/>
      <c r="BE20" s="154"/>
      <c r="BF20" s="154"/>
      <c r="BG20" s="154"/>
      <c r="BH20" s="154"/>
      <c r="BI20" s="160"/>
      <c r="BK20" s="162"/>
      <c r="BL20" s="150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</row>
    <row r="21" spans="1:93" s="111" customFormat="1" ht="24.75" customHeight="1">
      <c r="A21" s="113">
        <v>5</v>
      </c>
      <c r="B21" s="113">
        <v>40010078</v>
      </c>
      <c r="C21" s="126" t="s">
        <v>135</v>
      </c>
      <c r="D21" s="126" t="s">
        <v>198</v>
      </c>
      <c r="E21" s="126" t="s">
        <v>183</v>
      </c>
      <c r="F21" s="126" t="s">
        <v>181</v>
      </c>
      <c r="G21" s="113">
        <v>8</v>
      </c>
      <c r="H21" s="113">
        <v>1</v>
      </c>
      <c r="I21" s="113" t="s">
        <v>283</v>
      </c>
      <c r="J21" s="113">
        <v>17</v>
      </c>
      <c r="K21" s="114">
        <f>IF(J21=0,0,IF(J21&lt;10,1,IF(MOD(J21,30)&lt;10,ROUNDDOWN(J21/30,0),ROUNDUP(J21/30,0))))</f>
        <v>1</v>
      </c>
      <c r="L21" s="113">
        <v>16</v>
      </c>
      <c r="M21" s="114">
        <f>IF(L21=0,0,IF(L21&lt;10,1,IF(MOD(L21,30)&lt;10,ROUNDDOWN(L21/30,0),ROUNDUP(L21/30,0))))</f>
        <v>1</v>
      </c>
      <c r="N21" s="113">
        <v>4</v>
      </c>
      <c r="O21" s="114">
        <f>IF(N21=0,0,IF(N21&lt;10,1,IF(MOD(N21,30)&lt;10,ROUNDDOWN(N21/30,0),ROUNDUP(N21/30,0))))</f>
        <v>1</v>
      </c>
      <c r="P21" s="113">
        <v>14</v>
      </c>
      <c r="Q21" s="114">
        <f>IF(P21=0,0,IF(P21&lt;10,1,IF(MOD(P21,40)&lt;10,ROUNDDOWN(P21/40,0),ROUNDUP(P21/40,0))))</f>
        <v>1</v>
      </c>
      <c r="R21" s="113">
        <v>22</v>
      </c>
      <c r="S21" s="114">
        <f>IF(R21=0,0,IF(R21&lt;10,1,IF(MOD(R21,40)&lt;10,ROUNDDOWN(R21/40,0),ROUNDUP(R21/40,0))))</f>
        <v>1</v>
      </c>
      <c r="T21" s="113">
        <v>20</v>
      </c>
      <c r="U21" s="114">
        <f>IF(T21=0,0,IF(T21&lt;10,1,IF(MOD(T21,40)&lt;10,ROUNDDOWN(T21/40,0),ROUNDUP(T21/40,0))))</f>
        <v>1</v>
      </c>
      <c r="V21" s="113">
        <v>15</v>
      </c>
      <c r="W21" s="114">
        <f>IF(V21=0,0,IF(V21&lt;10,1,IF(MOD(V21,40)&lt;10,ROUNDDOWN(V21/40,0),ROUNDUP(V21/40,0))))</f>
        <v>1</v>
      </c>
      <c r="X21" s="113">
        <v>13</v>
      </c>
      <c r="Y21" s="114">
        <f>IF(X21=0,0,IF(X21&lt;10,1,IF(MOD(X21,40)&lt;10,ROUNDDOWN(X21/40,0),ROUNDUP(X21/40,0))))</f>
        <v>1</v>
      </c>
      <c r="Z21" s="113">
        <v>17</v>
      </c>
      <c r="AA21" s="114">
        <f>IF(Z21=0,0,IF(Z21&lt;10,1,IF(MOD(Z21,40)&lt;10,ROUNDDOWN(Z21/40,0),ROUNDUP(Z21/40,0))))</f>
        <v>1</v>
      </c>
      <c r="AB21" s="113"/>
      <c r="AC21" s="114">
        <f>IF(AB21=0,0,IF(AB21&lt;10,1,IF(MOD(AB21,40)&lt;10,ROUNDDOWN(AB21/40,0),ROUNDUP(AB21/40,0))))</f>
        <v>0</v>
      </c>
      <c r="AD21" s="113"/>
      <c r="AE21" s="114">
        <f>IF(AD21=0,0,IF(AD21&lt;10,1,IF(MOD(AD21,40)&lt;10,ROUNDDOWN(AD21/40,0),ROUNDUP(AD21/40,0))))</f>
        <v>0</v>
      </c>
      <c r="AF21" s="114"/>
      <c r="AG21" s="114">
        <f>IF(AF21=0,0,IF(AF21&lt;10,1,IF(MOD(AF21,40)&lt;10,ROUNDDOWN(AF21/40,0),ROUNDUP(AF21/40,0))))</f>
        <v>0</v>
      </c>
      <c r="AH21" s="113"/>
      <c r="AI21" s="114">
        <f>IF(AH21=0,0,IF(AH21&lt;10,1,IF(MOD(AH21,40)&lt;10,ROUNDDOWN(AH21/40,0),ROUNDUP(AH21/40,0))))</f>
        <v>0</v>
      </c>
      <c r="AJ21" s="113"/>
      <c r="AK21" s="114">
        <f>IF(AJ21=0,0,IF(AJ21&lt;10,1,IF(MOD(AJ21,40)&lt;10,ROUNDDOWN(AJ21/40,0),ROUNDUP(AJ21/40,0))))</f>
        <v>0</v>
      </c>
      <c r="AL21" s="113"/>
      <c r="AM21" s="114">
        <f>IF(AL21=0,0,IF(AL21&lt;10,1,IF(MOD(AL21,40)&lt;10,ROUNDDOWN(AL21/40,0),ROUNDUP(AL21/40,0))))</f>
        <v>0</v>
      </c>
      <c r="AN21" s="113">
        <f>SUM(J21+L21+N21+P21+R21+T21+V21+X21+Z21+AB21+AD21+AF21+AH21+AJ21+AL21)</f>
        <v>138</v>
      </c>
      <c r="AO21" s="113">
        <f>SUM(K21+M21+O21+Q21+S21+U21+W21+Y21+AA21+AC21+AE21+AG21+AI21+AK21+AM21)</f>
        <v>9</v>
      </c>
      <c r="AP21" s="113">
        <v>1</v>
      </c>
      <c r="AQ21" s="113">
        <v>6</v>
      </c>
      <c r="AR21" s="113">
        <f>SUM(AP21:AQ21)</f>
        <v>7</v>
      </c>
      <c r="AS21" s="142">
        <v>1</v>
      </c>
      <c r="AT21" s="185">
        <v>0</v>
      </c>
      <c r="AU21" s="142">
        <v>6</v>
      </c>
      <c r="AV21" s="185">
        <v>0</v>
      </c>
      <c r="AW21" s="142">
        <f>SUM(AS21:AV21)</f>
        <v>7</v>
      </c>
      <c r="AX21" s="128">
        <f>IF(AN21&lt;=0,0,IF(AN21&lt;=359,1,IF(AN21&lt;=719,2,IF(AN21&lt;=1079,3,IF(AN21&lt;=1679,4,IF(AN21&lt;=1680,5,IF(AN21&lt;=1680,1,5)))))))</f>
        <v>1</v>
      </c>
      <c r="AY21" s="129">
        <f>IF(AN21&gt;120,ROUND(((((K21+M21+O21)*30)+(J21+L21+N21))/50+(((Q21+S21+U21+W21+Y21+AA21)*40)+(P21+R21+T21+V21+X21+Z21))/50+(AC21+AE21+AG21+AI21+AK21+AM21)*2),0),IF((J21+L21+N21+P21+R21+T21+V21+X21+Z21)&lt;=0,0,IF((J21+L21+N21+P21+R21+T21+V21+X21+Z21)&lt;=20,1,IF((J21+L21+N21+P21+R21+T21+V21+X21+Z21)&lt;=40,2,IF((J21+L21+N21+P21+R21+T21+V21+X21+Z21)&lt;=60,3,IF((J21+L21+N21+P21+R21+T21+V21+X21+Z21)&lt;=80,4,IF((J21+L21+N21+P21+R21+T21+V21+X21+Z21)&lt;=100,5,IF((J21+L21+N21+P21+R21+T21+V21+X21+Z21)&lt;=120,6,0)))))))+((AC21+AE21+AG21+AI21+AK21+AM21)*2))</f>
        <v>9</v>
      </c>
      <c r="AZ21" s="113">
        <f>SUM(AX21:AY21)</f>
        <v>10</v>
      </c>
      <c r="BA21" s="113">
        <f>SUM(AP21)-AX21</f>
        <v>0</v>
      </c>
      <c r="BB21" s="113">
        <f>SUM(AQ21)-AY21</f>
        <v>-3</v>
      </c>
      <c r="BC21" s="113">
        <f>SUM(AR21)-AZ21</f>
        <v>-3</v>
      </c>
      <c r="BD21" s="130">
        <f>SUM(BC21)/AZ21*100</f>
        <v>-30</v>
      </c>
      <c r="BE21" s="113">
        <v>0</v>
      </c>
      <c r="BF21" s="113"/>
      <c r="BG21" s="113"/>
      <c r="BH21" s="113">
        <f>SUM(BC21)-BE21-BF21+BG21</f>
        <v>-3</v>
      </c>
      <c r="BI21" s="130">
        <f>SUM(BH21)/AZ21*100</f>
        <v>-30</v>
      </c>
      <c r="BK21" s="112"/>
      <c r="BL21" s="150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</row>
    <row r="22" spans="1:93" s="161" customFormat="1">
      <c r="A22" s="154"/>
      <c r="B22" s="154"/>
      <c r="C22" s="155" t="s">
        <v>369</v>
      </c>
      <c r="D22" s="155"/>
      <c r="E22" s="155"/>
      <c r="F22" s="155"/>
      <c r="G22" s="154"/>
      <c r="H22" s="154"/>
      <c r="I22" s="154"/>
      <c r="J22" s="156" t="s">
        <v>412</v>
      </c>
      <c r="K22" s="157"/>
      <c r="L22" s="154"/>
      <c r="M22" s="157"/>
      <c r="N22" s="154"/>
      <c r="O22" s="157"/>
      <c r="P22" s="154"/>
      <c r="Q22" s="157"/>
      <c r="R22" s="154"/>
      <c r="S22" s="157"/>
      <c r="T22" s="154"/>
      <c r="U22" s="157"/>
      <c r="V22" s="154"/>
      <c r="W22" s="157"/>
      <c r="X22" s="154"/>
      <c r="Y22" s="157"/>
      <c r="Z22" s="154"/>
      <c r="AA22" s="157"/>
      <c r="AB22" s="154"/>
      <c r="AC22" s="157"/>
      <c r="AD22" s="154"/>
      <c r="AE22" s="157"/>
      <c r="AF22" s="157"/>
      <c r="AG22" s="157"/>
      <c r="AH22" s="154"/>
      <c r="AI22" s="157"/>
      <c r="AJ22" s="154"/>
      <c r="AK22" s="157"/>
      <c r="AL22" s="154"/>
      <c r="AM22" s="157"/>
      <c r="AN22" s="163"/>
      <c r="AO22" s="154"/>
      <c r="AP22" s="154"/>
      <c r="AQ22" s="154"/>
      <c r="AR22" s="154"/>
      <c r="AS22" s="142"/>
      <c r="AT22" s="185"/>
      <c r="AU22" s="142"/>
      <c r="AV22" s="185"/>
      <c r="AW22" s="142"/>
      <c r="AX22" s="158"/>
      <c r="AY22" s="159"/>
      <c r="AZ22" s="154"/>
      <c r="BA22" s="154"/>
      <c r="BB22" s="154"/>
      <c r="BC22" s="113"/>
      <c r="BD22" s="130"/>
      <c r="BE22" s="154"/>
      <c r="BF22" s="154"/>
      <c r="BG22" s="154"/>
      <c r="BH22" s="154"/>
      <c r="BI22" s="160"/>
      <c r="BK22" s="162"/>
      <c r="BL22" s="150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</row>
    <row r="23" spans="1:93" s="161" customFormat="1">
      <c r="A23" s="154"/>
      <c r="B23" s="154"/>
      <c r="C23" s="155" t="s">
        <v>513</v>
      </c>
      <c r="D23" s="155"/>
      <c r="E23" s="155"/>
      <c r="F23" s="155"/>
      <c r="G23" s="154"/>
      <c r="H23" s="154"/>
      <c r="I23" s="154"/>
      <c r="J23" s="156" t="s">
        <v>530</v>
      </c>
      <c r="K23" s="157"/>
      <c r="L23" s="154"/>
      <c r="M23" s="157"/>
      <c r="N23" s="154"/>
      <c r="O23" s="157"/>
      <c r="P23" s="154"/>
      <c r="Q23" s="157"/>
      <c r="R23" s="154"/>
      <c r="S23" s="157"/>
      <c r="T23" s="154"/>
      <c r="U23" s="157"/>
      <c r="V23" s="154"/>
      <c r="W23" s="157"/>
      <c r="X23" s="154"/>
      <c r="Y23" s="157"/>
      <c r="Z23" s="154"/>
      <c r="AA23" s="157"/>
      <c r="AB23" s="154"/>
      <c r="AC23" s="157"/>
      <c r="AD23" s="154"/>
      <c r="AE23" s="157"/>
      <c r="AF23" s="157"/>
      <c r="AG23" s="157"/>
      <c r="AH23" s="154"/>
      <c r="AI23" s="157"/>
      <c r="AJ23" s="154"/>
      <c r="AK23" s="157"/>
      <c r="AL23" s="154"/>
      <c r="AM23" s="157"/>
      <c r="AN23" s="163"/>
      <c r="AO23" s="154"/>
      <c r="AP23" s="154"/>
      <c r="AQ23" s="154"/>
      <c r="AR23" s="154"/>
      <c r="AS23" s="142"/>
      <c r="AT23" s="185"/>
      <c r="AU23" s="142"/>
      <c r="AV23" s="185"/>
      <c r="AW23" s="142"/>
      <c r="AX23" s="158"/>
      <c r="AY23" s="159"/>
      <c r="AZ23" s="154"/>
      <c r="BA23" s="154"/>
      <c r="BB23" s="154"/>
      <c r="BC23" s="113"/>
      <c r="BD23" s="130"/>
      <c r="BE23" s="154"/>
      <c r="BF23" s="154"/>
      <c r="BG23" s="154"/>
      <c r="BH23" s="154"/>
      <c r="BI23" s="160"/>
      <c r="BK23" s="162"/>
      <c r="BL23" s="150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</row>
    <row r="24" spans="1:93" s="111" customFormat="1">
      <c r="A24" s="113">
        <v>6</v>
      </c>
      <c r="B24" s="113">
        <v>40010150</v>
      </c>
      <c r="C24" s="126" t="s">
        <v>79</v>
      </c>
      <c r="D24" s="126" t="s">
        <v>209</v>
      </c>
      <c r="E24" s="126" t="s">
        <v>185</v>
      </c>
      <c r="F24" s="126" t="s">
        <v>181</v>
      </c>
      <c r="G24" s="113">
        <v>37</v>
      </c>
      <c r="H24" s="113">
        <v>4</v>
      </c>
      <c r="I24" s="113" t="s">
        <v>283</v>
      </c>
      <c r="J24" s="113">
        <v>9</v>
      </c>
      <c r="K24" s="114">
        <f>IF(J24=0,0,IF(J24&lt;10,1,IF(MOD(J24,30)&lt;10,ROUNDDOWN(J24/30,0),ROUNDUP(J24/30,0))))</f>
        <v>1</v>
      </c>
      <c r="L24" s="113">
        <v>12</v>
      </c>
      <c r="M24" s="114">
        <f>IF(L24=0,0,IF(L24&lt;10,1,IF(MOD(L24,30)&lt;10,ROUNDDOWN(L24/30,0),ROUNDUP(L24/30,0))))</f>
        <v>1</v>
      </c>
      <c r="N24" s="113">
        <v>18</v>
      </c>
      <c r="O24" s="114">
        <f>IF(N24=0,0,IF(N24&lt;10,1,IF(MOD(N24,30)&lt;10,ROUNDDOWN(N24/30,0),ROUNDUP(N24/30,0))))</f>
        <v>1</v>
      </c>
      <c r="P24" s="113">
        <v>18</v>
      </c>
      <c r="Q24" s="114">
        <f>IF(P24=0,0,IF(P24&lt;10,1,IF(MOD(P24,40)&lt;10,ROUNDDOWN(P24/40,0),ROUNDUP(P24/40,0))))</f>
        <v>1</v>
      </c>
      <c r="R24" s="113">
        <v>9</v>
      </c>
      <c r="S24" s="114">
        <f>IF(R24=0,0,IF(R24&lt;10,1,IF(MOD(R24,40)&lt;10,ROUNDDOWN(R24/40,0),ROUNDUP(R24/40,0))))</f>
        <v>1</v>
      </c>
      <c r="T24" s="113">
        <v>10</v>
      </c>
      <c r="U24" s="114">
        <f>IF(T24=0,0,IF(T24&lt;10,1,IF(MOD(T24,40)&lt;10,ROUNDDOWN(T24/40,0),ROUNDUP(T24/40,0))))</f>
        <v>1</v>
      </c>
      <c r="V24" s="113">
        <v>16</v>
      </c>
      <c r="W24" s="114">
        <f>IF(V24=0,0,IF(V24&lt;10,1,IF(MOD(V24,40)&lt;10,ROUNDDOWN(V24/40,0),ROUNDUP(V24/40,0))))</f>
        <v>1</v>
      </c>
      <c r="X24" s="113">
        <v>17</v>
      </c>
      <c r="Y24" s="114">
        <f>IF(X24=0,0,IF(X24&lt;10,1,IF(MOD(X24,40)&lt;10,ROUNDDOWN(X24/40,0),ROUNDUP(X24/40,0))))</f>
        <v>1</v>
      </c>
      <c r="Z24" s="113">
        <v>14</v>
      </c>
      <c r="AA24" s="114">
        <f>IF(Z24=0,0,IF(Z24&lt;10,1,IF(MOD(Z24,40)&lt;10,ROUNDDOWN(Z24/40,0),ROUNDUP(Z24/40,0))))</f>
        <v>1</v>
      </c>
      <c r="AB24" s="113"/>
      <c r="AC24" s="114">
        <f>IF(AB24=0,0,IF(AB24&lt;10,1,IF(MOD(AB24,40)&lt;10,ROUNDDOWN(AB24/40,0),ROUNDUP(AB24/40,0))))</f>
        <v>0</v>
      </c>
      <c r="AD24" s="113"/>
      <c r="AE24" s="114">
        <f>IF(AD24=0,0,IF(AD24&lt;10,1,IF(MOD(AD24,40)&lt;10,ROUNDDOWN(AD24/40,0),ROUNDUP(AD24/40,0))))</f>
        <v>0</v>
      </c>
      <c r="AF24" s="114"/>
      <c r="AG24" s="114">
        <f>IF(AF24=0,0,IF(AF24&lt;10,1,IF(MOD(AF24,40)&lt;10,ROUNDDOWN(AF24/40,0),ROUNDUP(AF24/40,0))))</f>
        <v>0</v>
      </c>
      <c r="AH24" s="113"/>
      <c r="AI24" s="114">
        <f>IF(AH24=0,0,IF(AH24&lt;10,1,IF(MOD(AH24,40)&lt;10,ROUNDDOWN(AH24/40,0),ROUNDUP(AH24/40,0))))</f>
        <v>0</v>
      </c>
      <c r="AJ24" s="113"/>
      <c r="AK24" s="114">
        <f>IF(AJ24=0,0,IF(AJ24&lt;10,1,IF(MOD(AJ24,40)&lt;10,ROUNDDOWN(AJ24/40,0),ROUNDUP(AJ24/40,0))))</f>
        <v>0</v>
      </c>
      <c r="AL24" s="113"/>
      <c r="AM24" s="114">
        <f>IF(AL24=0,0,IF(AL24&lt;10,1,IF(MOD(AL24,40)&lt;10,ROUNDDOWN(AL24/40,0),ROUNDUP(AL24/40,0))))</f>
        <v>0</v>
      </c>
      <c r="AN24" s="113">
        <f>SUM(J24+L24+N24+P24+R24+T24+V24+X24+Z24+AB24+AD24+AF24+AH24+AJ24+AL24)</f>
        <v>123</v>
      </c>
      <c r="AO24" s="113">
        <f>SUM(K24+M24+O24+Q24+S24+U24+W24+Y24+AA24+AC24+AE24+AG24+AI24+AK24+AM24)</f>
        <v>9</v>
      </c>
      <c r="AP24" s="113">
        <v>1</v>
      </c>
      <c r="AQ24" s="113">
        <v>6</v>
      </c>
      <c r="AR24" s="113">
        <f>SUM(AP24:AQ24)</f>
        <v>7</v>
      </c>
      <c r="AS24" s="142">
        <v>1</v>
      </c>
      <c r="AT24" s="185">
        <v>0</v>
      </c>
      <c r="AU24" s="142">
        <v>6</v>
      </c>
      <c r="AV24" s="185">
        <v>0</v>
      </c>
      <c r="AW24" s="142">
        <f>SUM(AS24:AV24)</f>
        <v>7</v>
      </c>
      <c r="AX24" s="128">
        <f>IF(AN24&lt;=0,0,IF(AN24&lt;=359,1,IF(AN24&lt;=719,2,IF(AN24&lt;=1079,3,IF(AN24&lt;=1679,4,IF(AN24&lt;=1680,5,IF(AN24&lt;=1680,1,5)))))))</f>
        <v>1</v>
      </c>
      <c r="AY24" s="129">
        <f>IF(AN24&gt;120,ROUND(((((K24+M24+O24)*30)+(J24+L24+N24))/50+(((Q24+S24+U24+W24+Y24+AA24)*40)+(P24+R24+T24+V24+X24+Z24))/50+(AC24+AE24+AG24+AI24+AK24+AM24)*2),0),IF((J24+L24+N24+P24+R24+T24+V24+X24+Z24)&lt;=0,0,IF((J24+L24+N24+P24+R24+T24+V24+X24+Z24)&lt;=20,1,IF((J24+L24+N24+P24+R24+T24+V24+X24+Z24)&lt;=40,2,IF((J24+L24+N24+P24+R24+T24+V24+X24+Z24)&lt;=60,3,IF((J24+L24+N24+P24+R24+T24+V24+X24+Z24)&lt;=80,4,IF((J24+L24+N24+P24+R24+T24+V24+X24+Z24)&lt;=100,5,IF((J24+L24+N24+P24+R24+T24+V24+X24+Z24)&lt;=120,6,0)))))))+((AC24+AE24+AG24+AI24+AK24+AM24)*2))</f>
        <v>9</v>
      </c>
      <c r="AZ24" s="113">
        <f>SUM(AX24:AY24)</f>
        <v>10</v>
      </c>
      <c r="BA24" s="113">
        <f>SUM(AP24)-AX24</f>
        <v>0</v>
      </c>
      <c r="BB24" s="113">
        <f>SUM(AQ24)-AY24</f>
        <v>-3</v>
      </c>
      <c r="BC24" s="113">
        <f>SUM(AR24)-AZ24</f>
        <v>-3</v>
      </c>
      <c r="BD24" s="130">
        <f>SUM(BC24)/AZ24*100</f>
        <v>-30</v>
      </c>
      <c r="BE24" s="113">
        <v>1</v>
      </c>
      <c r="BF24" s="113"/>
      <c r="BG24" s="113"/>
      <c r="BH24" s="113">
        <f>SUM(BC24)-BE24-BF24+BG24</f>
        <v>-4</v>
      </c>
      <c r="BI24" s="130">
        <f>SUM(BH24)/AZ24*100</f>
        <v>-40</v>
      </c>
      <c r="BK24" s="112"/>
      <c r="BL24" s="150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</row>
    <row r="25" spans="1:93" s="161" customFormat="1">
      <c r="A25" s="154"/>
      <c r="B25" s="154"/>
      <c r="C25" s="155" t="s">
        <v>369</v>
      </c>
      <c r="D25" s="155"/>
      <c r="E25" s="155"/>
      <c r="F25" s="155"/>
      <c r="G25" s="154"/>
      <c r="H25" s="154"/>
      <c r="I25" s="154"/>
      <c r="J25" s="156" t="s">
        <v>385</v>
      </c>
      <c r="K25" s="157"/>
      <c r="L25" s="154"/>
      <c r="M25" s="157"/>
      <c r="N25" s="154"/>
      <c r="O25" s="157"/>
      <c r="P25" s="154"/>
      <c r="Q25" s="157"/>
      <c r="R25" s="154"/>
      <c r="S25" s="157"/>
      <c r="T25" s="154"/>
      <c r="U25" s="157"/>
      <c r="V25" s="154"/>
      <c r="W25" s="157"/>
      <c r="X25" s="154"/>
      <c r="Y25" s="157"/>
      <c r="Z25" s="154"/>
      <c r="AA25" s="157"/>
      <c r="AB25" s="154"/>
      <c r="AC25" s="157"/>
      <c r="AD25" s="154"/>
      <c r="AE25" s="157"/>
      <c r="AF25" s="157"/>
      <c r="AG25" s="157"/>
      <c r="AH25" s="154"/>
      <c r="AI25" s="157"/>
      <c r="AJ25" s="154"/>
      <c r="AK25" s="157"/>
      <c r="AL25" s="154"/>
      <c r="AM25" s="157"/>
      <c r="AN25" s="154"/>
      <c r="AO25" s="154"/>
      <c r="AP25" s="154"/>
      <c r="AQ25" s="154"/>
      <c r="AR25" s="154"/>
      <c r="AS25" s="154"/>
      <c r="AT25" s="185"/>
      <c r="AU25" s="154"/>
      <c r="AV25" s="185"/>
      <c r="AW25" s="154"/>
      <c r="AX25" s="158"/>
      <c r="AY25" s="159"/>
      <c r="AZ25" s="154"/>
      <c r="BA25" s="154"/>
      <c r="BB25" s="154"/>
      <c r="BC25" s="113"/>
      <c r="BD25" s="130"/>
      <c r="BE25" s="154"/>
      <c r="BF25" s="154"/>
      <c r="BG25" s="154"/>
      <c r="BH25" s="154"/>
      <c r="BI25" s="160"/>
      <c r="BK25" s="162"/>
      <c r="BL25" s="150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</row>
    <row r="26" spans="1:93" s="161" customFormat="1">
      <c r="A26" s="154"/>
      <c r="B26" s="154"/>
      <c r="C26" s="155" t="s">
        <v>513</v>
      </c>
      <c r="D26" s="155"/>
      <c r="E26" s="155"/>
      <c r="F26" s="155"/>
      <c r="G26" s="154"/>
      <c r="H26" s="154"/>
      <c r="I26" s="154"/>
      <c r="J26" s="156" t="s">
        <v>624</v>
      </c>
      <c r="K26" s="157"/>
      <c r="L26" s="154"/>
      <c r="M26" s="157"/>
      <c r="N26" s="154"/>
      <c r="O26" s="157"/>
      <c r="P26" s="154"/>
      <c r="Q26" s="157"/>
      <c r="R26" s="154"/>
      <c r="S26" s="157"/>
      <c r="T26" s="154"/>
      <c r="U26" s="157"/>
      <c r="V26" s="154"/>
      <c r="W26" s="157"/>
      <c r="X26" s="154"/>
      <c r="Y26" s="157"/>
      <c r="Z26" s="154"/>
      <c r="AA26" s="157"/>
      <c r="AB26" s="154"/>
      <c r="AC26" s="157"/>
      <c r="AD26" s="154"/>
      <c r="AE26" s="157"/>
      <c r="AF26" s="157"/>
      <c r="AG26" s="157"/>
      <c r="AH26" s="154"/>
      <c r="AI26" s="157"/>
      <c r="AJ26" s="154"/>
      <c r="AK26" s="157"/>
      <c r="AL26" s="154"/>
      <c r="AM26" s="157"/>
      <c r="AN26" s="154"/>
      <c r="AO26" s="154"/>
      <c r="AP26" s="154"/>
      <c r="AQ26" s="154"/>
      <c r="AR26" s="154"/>
      <c r="AS26" s="154"/>
      <c r="AT26" s="185"/>
      <c r="AU26" s="154"/>
      <c r="AV26" s="185"/>
      <c r="AW26" s="154"/>
      <c r="AX26" s="158"/>
      <c r="AY26" s="159"/>
      <c r="AZ26" s="154"/>
      <c r="BA26" s="154"/>
      <c r="BB26" s="154"/>
      <c r="BC26" s="113"/>
      <c r="BD26" s="130"/>
      <c r="BE26" s="154"/>
      <c r="BF26" s="154"/>
      <c r="BG26" s="154"/>
      <c r="BH26" s="154"/>
      <c r="BI26" s="160"/>
      <c r="BK26" s="162"/>
      <c r="BL26" s="150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</row>
    <row r="27" spans="1:93" s="111" customFormat="1">
      <c r="A27" s="113">
        <v>7</v>
      </c>
      <c r="B27" s="113">
        <v>40010003</v>
      </c>
      <c r="C27" s="126" t="s">
        <v>162</v>
      </c>
      <c r="D27" s="126" t="s">
        <v>186</v>
      </c>
      <c r="E27" s="126" t="s">
        <v>183</v>
      </c>
      <c r="F27" s="126" t="s">
        <v>181</v>
      </c>
      <c r="G27" s="113">
        <v>17</v>
      </c>
      <c r="H27" s="113">
        <v>4</v>
      </c>
      <c r="I27" s="113" t="s">
        <v>283</v>
      </c>
      <c r="J27" s="113">
        <v>16</v>
      </c>
      <c r="K27" s="114">
        <f>IF(J27=0,0,IF(J27&lt;10,1,IF(MOD(J27,30)&lt;10,ROUNDDOWN(J27/30,0),ROUNDUP(J27/30,0))))</f>
        <v>1</v>
      </c>
      <c r="L27" s="113">
        <v>15</v>
      </c>
      <c r="M27" s="114">
        <f>IF(L27=0,0,IF(L27&lt;10,1,IF(MOD(L27,30)&lt;10,ROUNDDOWN(L27/30,0),ROUNDUP(L27/30,0))))</f>
        <v>1</v>
      </c>
      <c r="N27" s="113">
        <v>14</v>
      </c>
      <c r="O27" s="114">
        <f>IF(N27=0,0,IF(N27&lt;10,1,IF(MOD(N27,30)&lt;10,ROUNDDOWN(N27/30,0),ROUNDUP(N27/30,0))))</f>
        <v>1</v>
      </c>
      <c r="P27" s="113">
        <v>11</v>
      </c>
      <c r="Q27" s="114">
        <f>IF(P27=0,0,IF(P27&lt;10,1,IF(MOD(P27,40)&lt;10,ROUNDDOWN(P27/40,0),ROUNDUP(P27/40,0))))</f>
        <v>1</v>
      </c>
      <c r="R27" s="113">
        <v>18</v>
      </c>
      <c r="S27" s="114">
        <f>IF(R27=0,0,IF(R27&lt;10,1,IF(MOD(R27,40)&lt;10,ROUNDDOWN(R27/40,0),ROUNDUP(R27/40,0))))</f>
        <v>1</v>
      </c>
      <c r="T27" s="113">
        <v>13</v>
      </c>
      <c r="U27" s="114">
        <f>IF(T27=0,0,IF(T27&lt;10,1,IF(MOD(T27,40)&lt;10,ROUNDDOWN(T27/40,0),ROUNDUP(T27/40,0))))</f>
        <v>1</v>
      </c>
      <c r="V27" s="113">
        <v>19</v>
      </c>
      <c r="W27" s="114">
        <f>IF(V27=0,0,IF(V27&lt;10,1,IF(MOD(V27,40)&lt;10,ROUNDDOWN(V27/40,0),ROUNDUP(V27/40,0))))</f>
        <v>1</v>
      </c>
      <c r="X27" s="113">
        <v>20</v>
      </c>
      <c r="Y27" s="114">
        <f>IF(X27=0,0,IF(X27&lt;10,1,IF(MOD(X27,40)&lt;10,ROUNDDOWN(X27/40,0),ROUNDUP(X27/40,0))))</f>
        <v>1</v>
      </c>
      <c r="Z27" s="113">
        <v>25</v>
      </c>
      <c r="AA27" s="114">
        <f>IF(Z27=0,0,IF(Z27&lt;10,1,IF(MOD(Z27,40)&lt;10,ROUNDDOWN(Z27/40,0),ROUNDUP(Z27/40,0))))</f>
        <v>1</v>
      </c>
      <c r="AB27" s="113"/>
      <c r="AC27" s="114">
        <f>IF(AB27=0,0,IF(AB27&lt;10,1,IF(MOD(AB27,40)&lt;10,ROUNDDOWN(AB27/40,0),ROUNDUP(AB27/40,0))))</f>
        <v>0</v>
      </c>
      <c r="AD27" s="113"/>
      <c r="AE27" s="114">
        <f>IF(AD27=0,0,IF(AD27&lt;10,1,IF(MOD(AD27,40)&lt;10,ROUNDDOWN(AD27/40,0),ROUNDUP(AD27/40,0))))</f>
        <v>0</v>
      </c>
      <c r="AF27" s="114"/>
      <c r="AG27" s="114">
        <f>IF(AF27=0,0,IF(AF27&lt;10,1,IF(MOD(AF27,40)&lt;10,ROUNDDOWN(AF27/40,0),ROUNDUP(AF27/40,0))))</f>
        <v>0</v>
      </c>
      <c r="AH27" s="113"/>
      <c r="AI27" s="114">
        <f>IF(AH27=0,0,IF(AH27&lt;10,1,IF(MOD(AH27,40)&lt;10,ROUNDDOWN(AH27/40,0),ROUNDUP(AH27/40,0))))</f>
        <v>0</v>
      </c>
      <c r="AJ27" s="113"/>
      <c r="AK27" s="114">
        <f>IF(AJ27=0,0,IF(AJ27&lt;10,1,IF(MOD(AJ27,40)&lt;10,ROUNDDOWN(AJ27/40,0),ROUNDUP(AJ27/40,0))))</f>
        <v>0</v>
      </c>
      <c r="AL27" s="113"/>
      <c r="AM27" s="114">
        <f>IF(AL27=0,0,IF(AL27&lt;10,1,IF(MOD(AL27,40)&lt;10,ROUNDDOWN(AL27/40,0),ROUNDUP(AL27/40,0))))</f>
        <v>0</v>
      </c>
      <c r="AN27" s="113">
        <f>SUM(J27+L27+N27+P27+R27+T27+V27+X27+Z27+AB27+AD27+AF27+AH27+AJ27+AL27)</f>
        <v>151</v>
      </c>
      <c r="AO27" s="113">
        <f>SUM(K27+M27+O27+Q27+S27+U27+W27+Y27+AA27+AC27+AE27+AG27+AI27+AK27+AM27)</f>
        <v>9</v>
      </c>
      <c r="AP27" s="113">
        <v>1</v>
      </c>
      <c r="AQ27" s="113">
        <v>7</v>
      </c>
      <c r="AR27" s="113">
        <f>SUM(AP27:AQ27)</f>
        <v>8</v>
      </c>
      <c r="AS27" s="142">
        <v>1</v>
      </c>
      <c r="AT27" s="185">
        <v>0</v>
      </c>
      <c r="AU27" s="142">
        <v>7</v>
      </c>
      <c r="AV27" s="185">
        <v>0</v>
      </c>
      <c r="AW27" s="142">
        <f>SUM(AS27:AV27)</f>
        <v>8</v>
      </c>
      <c r="AX27" s="128">
        <f>IF(AN27&lt;=0,0,IF(AN27&lt;=359,1,IF(AN27&lt;=719,2,IF(AN27&lt;=1079,3,IF(AN27&lt;=1679,4,IF(AN27&lt;=1680,5,IF(AN27&lt;=1680,1,5)))))))</f>
        <v>1</v>
      </c>
      <c r="AY27" s="129">
        <f>IF(AN27&gt;120,ROUND(((((K27+M27+O27)*30)+(J27+L27+N27))/50+(((Q27+S27+U27+W27+Y27+AA27)*40)+(P27+R27+T27+V27+X27+Z27))/50+(AC27+AE27+AG27+AI27+AK27+AM27)*2),0),IF((J27+L27+N27+P27+R27+T27+V27+X27+Z27)&lt;=0,0,IF((J27+L27+N27+P27+R27+T27+V27+X27+Z27)&lt;=20,1,IF((J27+L27+N27+P27+R27+T27+V27+X27+Z27)&lt;=40,2,IF((J27+L27+N27+P27+R27+T27+V27+X27+Z27)&lt;=60,3,IF((J27+L27+N27+P27+R27+T27+V27+X27+Z27)&lt;=80,4,IF((J27+L27+N27+P27+R27+T27+V27+X27+Z27)&lt;=100,5,IF((J27+L27+N27+P27+R27+T27+V27+X27+Z27)&lt;=120,6,0)))))))+((AC27+AE27+AG27+AI27+AK27+AM27)*2))</f>
        <v>10</v>
      </c>
      <c r="AZ27" s="113">
        <f>SUM(AX27:AY27)</f>
        <v>11</v>
      </c>
      <c r="BA27" s="113">
        <f>SUM(AP27)-AX27</f>
        <v>0</v>
      </c>
      <c r="BB27" s="113">
        <f>SUM(AQ27)-AY27</f>
        <v>-3</v>
      </c>
      <c r="BC27" s="113">
        <f>SUM(AR27)-AZ27</f>
        <v>-3</v>
      </c>
      <c r="BD27" s="130">
        <f>SUM(BC27)/AZ27*100</f>
        <v>-27.27272727272727</v>
      </c>
      <c r="BE27" s="113">
        <v>0</v>
      </c>
      <c r="BF27" s="113"/>
      <c r="BG27" s="113"/>
      <c r="BH27" s="113">
        <f>SUM(BC27)-BE27-BF27+BG27</f>
        <v>-3</v>
      </c>
      <c r="BI27" s="130">
        <f>SUM(BH27)/AZ27*100</f>
        <v>-27.27272727272727</v>
      </c>
      <c r="BK27" s="112"/>
      <c r="BL27" s="150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</row>
    <row r="28" spans="1:93" s="161" customFormat="1">
      <c r="A28" s="154"/>
      <c r="B28" s="154"/>
      <c r="C28" s="155" t="s">
        <v>369</v>
      </c>
      <c r="D28" s="155"/>
      <c r="E28" s="155"/>
      <c r="F28" s="155"/>
      <c r="G28" s="154"/>
      <c r="H28" s="154"/>
      <c r="I28" s="154"/>
      <c r="J28" s="156" t="s">
        <v>399</v>
      </c>
      <c r="K28" s="157"/>
      <c r="L28" s="154"/>
      <c r="M28" s="157"/>
      <c r="N28" s="154"/>
      <c r="O28" s="157"/>
      <c r="P28" s="154"/>
      <c r="Q28" s="157"/>
      <c r="R28" s="154"/>
      <c r="S28" s="157"/>
      <c r="T28" s="154"/>
      <c r="U28" s="157"/>
      <c r="V28" s="154"/>
      <c r="W28" s="157"/>
      <c r="X28" s="154"/>
      <c r="Y28" s="157"/>
      <c r="Z28" s="154"/>
      <c r="AA28" s="157"/>
      <c r="AB28" s="154"/>
      <c r="AC28" s="157"/>
      <c r="AD28" s="154"/>
      <c r="AE28" s="157"/>
      <c r="AF28" s="157"/>
      <c r="AG28" s="157"/>
      <c r="AH28" s="154"/>
      <c r="AI28" s="157"/>
      <c r="AJ28" s="154"/>
      <c r="AK28" s="157"/>
      <c r="AL28" s="154"/>
      <c r="AM28" s="157"/>
      <c r="AN28" s="163"/>
      <c r="AO28" s="154"/>
      <c r="AP28" s="154"/>
      <c r="AQ28" s="154"/>
      <c r="AR28" s="154"/>
      <c r="AS28" s="154"/>
      <c r="AT28" s="185"/>
      <c r="AU28" s="154"/>
      <c r="AV28" s="185"/>
      <c r="AW28" s="154"/>
      <c r="AX28" s="158"/>
      <c r="AY28" s="159"/>
      <c r="AZ28" s="154"/>
      <c r="BA28" s="154"/>
      <c r="BB28" s="154"/>
      <c r="BC28" s="113"/>
      <c r="BD28" s="130"/>
      <c r="BE28" s="154"/>
      <c r="BF28" s="154"/>
      <c r="BG28" s="154"/>
      <c r="BH28" s="154"/>
      <c r="BI28" s="160"/>
      <c r="BK28" s="162"/>
      <c r="BL28" s="150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</row>
    <row r="29" spans="1:93" s="161" customFormat="1">
      <c r="A29" s="154"/>
      <c r="B29" s="154"/>
      <c r="C29" s="155" t="s">
        <v>513</v>
      </c>
      <c r="D29" s="155"/>
      <c r="E29" s="155"/>
      <c r="F29" s="155"/>
      <c r="G29" s="154"/>
      <c r="H29" s="154"/>
      <c r="I29" s="154"/>
      <c r="J29" s="156" t="s">
        <v>564</v>
      </c>
      <c r="K29" s="157"/>
      <c r="L29" s="154"/>
      <c r="M29" s="157"/>
      <c r="N29" s="154"/>
      <c r="O29" s="157"/>
      <c r="P29" s="154"/>
      <c r="Q29" s="157"/>
      <c r="R29" s="154"/>
      <c r="S29" s="157"/>
      <c r="T29" s="154"/>
      <c r="U29" s="157"/>
      <c r="V29" s="154"/>
      <c r="W29" s="157"/>
      <c r="X29" s="154"/>
      <c r="Y29" s="157"/>
      <c r="Z29" s="154"/>
      <c r="AA29" s="157"/>
      <c r="AB29" s="154"/>
      <c r="AC29" s="157"/>
      <c r="AD29" s="154"/>
      <c r="AE29" s="157"/>
      <c r="AF29" s="157"/>
      <c r="AG29" s="157"/>
      <c r="AH29" s="154"/>
      <c r="AI29" s="157"/>
      <c r="AJ29" s="154"/>
      <c r="AK29" s="157"/>
      <c r="AL29" s="154"/>
      <c r="AM29" s="157"/>
      <c r="AN29" s="163"/>
      <c r="AO29" s="154"/>
      <c r="AP29" s="154"/>
      <c r="AQ29" s="154"/>
      <c r="AR29" s="154"/>
      <c r="AS29" s="154"/>
      <c r="AT29" s="185"/>
      <c r="AU29" s="154"/>
      <c r="AV29" s="185"/>
      <c r="AW29" s="154"/>
      <c r="AX29" s="158"/>
      <c r="AY29" s="159"/>
      <c r="AZ29" s="154"/>
      <c r="BA29" s="154"/>
      <c r="BB29" s="154"/>
      <c r="BC29" s="113"/>
      <c r="BD29" s="130"/>
      <c r="BE29" s="154"/>
      <c r="BF29" s="154"/>
      <c r="BG29" s="154"/>
      <c r="BH29" s="154"/>
      <c r="BI29" s="160"/>
      <c r="BK29" s="162"/>
      <c r="BL29" s="150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</row>
    <row r="30" spans="1:93" s="111" customFormat="1">
      <c r="A30" s="113">
        <v>8</v>
      </c>
      <c r="B30" s="113">
        <v>40010002</v>
      </c>
      <c r="C30" s="126" t="s">
        <v>67</v>
      </c>
      <c r="D30" s="126" t="s">
        <v>186</v>
      </c>
      <c r="E30" s="126" t="s">
        <v>183</v>
      </c>
      <c r="F30" s="126" t="s">
        <v>181</v>
      </c>
      <c r="G30" s="113">
        <v>20</v>
      </c>
      <c r="H30" s="113">
        <v>4</v>
      </c>
      <c r="I30" s="113" t="s">
        <v>283</v>
      </c>
      <c r="J30" s="113">
        <v>3</v>
      </c>
      <c r="K30" s="114">
        <f>IF(J30=0,0,IF(J30&lt;10,1,IF(MOD(J30,30)&lt;10,ROUNDDOWN(J30/30,0),ROUNDUP(J30/30,0))))</f>
        <v>1</v>
      </c>
      <c r="L30" s="113">
        <v>8</v>
      </c>
      <c r="M30" s="114">
        <f>IF(L30=0,0,IF(L30&lt;10,1,IF(MOD(L30,30)&lt;10,ROUNDDOWN(L30/30,0),ROUNDUP(L30/30,0))))</f>
        <v>1</v>
      </c>
      <c r="N30" s="113">
        <v>11</v>
      </c>
      <c r="O30" s="114">
        <f>IF(N30=0,0,IF(N30&lt;10,1,IF(MOD(N30,30)&lt;10,ROUNDDOWN(N30/30,0),ROUNDUP(N30/30,0))))</f>
        <v>1</v>
      </c>
      <c r="P30" s="113">
        <v>7</v>
      </c>
      <c r="Q30" s="114">
        <f>IF(P30=0,0,IF(P30&lt;10,1,IF(MOD(P30,40)&lt;10,ROUNDDOWN(P30/40,0),ROUNDUP(P30/40,0))))</f>
        <v>1</v>
      </c>
      <c r="R30" s="113">
        <v>13</v>
      </c>
      <c r="S30" s="114">
        <f>IF(R30=0,0,IF(R30&lt;10,1,IF(MOD(R30,40)&lt;10,ROUNDDOWN(R30/40,0),ROUNDUP(R30/40,0))))</f>
        <v>1</v>
      </c>
      <c r="T30" s="113">
        <v>9</v>
      </c>
      <c r="U30" s="114">
        <f>IF(T30=0,0,IF(T30&lt;10,1,IF(MOD(T30,40)&lt;10,ROUNDDOWN(T30/40,0),ROUNDUP(T30/40,0))))</f>
        <v>1</v>
      </c>
      <c r="V30" s="113">
        <v>10</v>
      </c>
      <c r="W30" s="114">
        <f>IF(V30=0,0,IF(V30&lt;10,1,IF(MOD(V30,40)&lt;10,ROUNDDOWN(V30/40,0),ROUNDUP(V30/40,0))))</f>
        <v>1</v>
      </c>
      <c r="X30" s="113">
        <v>24</v>
      </c>
      <c r="Y30" s="114">
        <f>IF(X30=0,0,IF(X30&lt;10,1,IF(MOD(X30,40)&lt;10,ROUNDDOWN(X30/40,0),ROUNDUP(X30/40,0))))</f>
        <v>1</v>
      </c>
      <c r="Z30" s="113">
        <v>9</v>
      </c>
      <c r="AA30" s="114">
        <f>IF(Z30=0,0,IF(Z30&lt;10,1,IF(MOD(Z30,40)&lt;10,ROUNDDOWN(Z30/40,0),ROUNDUP(Z30/40,0))))</f>
        <v>1</v>
      </c>
      <c r="AB30" s="113">
        <v>6</v>
      </c>
      <c r="AC30" s="114">
        <f>IF(AB30=0,0,IF(AB30&lt;10,1,IF(MOD(AB30,40)&lt;10,ROUNDDOWN(AB30/40,0),ROUNDUP(AB30/40,0))))</f>
        <v>1</v>
      </c>
      <c r="AD30" s="113">
        <v>12</v>
      </c>
      <c r="AE30" s="114">
        <f>IF(AD30=0,0,IF(AD30&lt;10,1,IF(MOD(AD30,40)&lt;10,ROUNDDOWN(AD30/40,0),ROUNDUP(AD30/40,0))))</f>
        <v>1</v>
      </c>
      <c r="AF30" s="114">
        <v>9</v>
      </c>
      <c r="AG30" s="114">
        <f>IF(AF30=0,0,IF(AF30&lt;10,1,IF(MOD(AF30,40)&lt;10,ROUNDDOWN(AF30/40,0),ROUNDUP(AF30/40,0))))</f>
        <v>1</v>
      </c>
      <c r="AH30" s="113"/>
      <c r="AI30" s="114">
        <f>IF(AH30=0,0,IF(AH30&lt;10,1,IF(MOD(AH30,40)&lt;10,ROUNDDOWN(AH30/40,0),ROUNDUP(AH30/40,0))))</f>
        <v>0</v>
      </c>
      <c r="AJ30" s="113"/>
      <c r="AK30" s="114">
        <f>IF(AJ30=0,0,IF(AJ30&lt;10,1,IF(MOD(AJ30,40)&lt;10,ROUNDDOWN(AJ30/40,0),ROUNDUP(AJ30/40,0))))</f>
        <v>0</v>
      </c>
      <c r="AL30" s="113"/>
      <c r="AM30" s="114">
        <f>IF(AL30=0,0,IF(AL30&lt;10,1,IF(MOD(AL30,40)&lt;10,ROUNDDOWN(AL30/40,0),ROUNDUP(AL30/40,0))))</f>
        <v>0</v>
      </c>
      <c r="AN30" s="127">
        <f>SUM(J30+L30+N30+P30+R30+T30+V30+X30+Z30+AB30+AD30+AF30+AH30+AJ30+AL30)</f>
        <v>121</v>
      </c>
      <c r="AO30" s="113">
        <f>SUM(K30+M30+O30+Q30+S30+U30+W30+Y30+AA30+AC30+AE30+AG30+AI30+AK30+AM30)</f>
        <v>12</v>
      </c>
      <c r="AP30" s="113">
        <v>1</v>
      </c>
      <c r="AQ30" s="113">
        <v>11</v>
      </c>
      <c r="AR30" s="113">
        <f>SUM(AP30:AQ30)</f>
        <v>12</v>
      </c>
      <c r="AS30" s="142">
        <v>1</v>
      </c>
      <c r="AT30" s="185">
        <v>0</v>
      </c>
      <c r="AU30" s="142">
        <v>11</v>
      </c>
      <c r="AV30" s="185">
        <v>0</v>
      </c>
      <c r="AW30" s="142">
        <f>SUM(AS30:AV30)</f>
        <v>12</v>
      </c>
      <c r="AX30" s="128">
        <f>IF(AN30&lt;=0,0,IF(AN30&lt;=359,1,IF(AN30&lt;=719,2,IF(AN30&lt;=1079,3,IF(AN30&lt;=1679,4,IF(AN30&lt;=1680,5,IF(AN30&lt;=1680,1,5)))))))</f>
        <v>1</v>
      </c>
      <c r="AY30" s="129">
        <f>IF(AN30&gt;120,ROUND(((((K30+M30+O30)*30)+(J30+L30+N30))/50+(((Q30+S30+U30+W30+Y30+AA30)*40)+(P30+R30+T30+V30+X30+Z30))/50+(AC30+AE30+AG30+AI30+AK30+AM30)*2),0),IF((J30+L30+N30+P30+R30+T30+V30+X30+Z30)&lt;=0,0,IF((J30+L30+N30+P30+R30+T30+V30+X30+Z30)&lt;=20,1,IF((J30+L30+N30+P30+R30+T30+V30+X30+Z30)&lt;=40,2,IF((J30+L30+N30+P30+R30+T30+V30+X30+Z30)&lt;=60,3,IF((J30+L30+N30+P30+R30+T30+V30+X30+Z30)&lt;=80,4,IF((J30+L30+N30+P30+R30+T30+V30+X30+Z30)&lt;=100,5,IF((J30+L30+N30+P30+R30+T30+V30+X30+Z30)&lt;=120,6,0)))))))+((AC30+AE30+AG30+AI30+AK30+AM30)*2))</f>
        <v>14</v>
      </c>
      <c r="AZ30" s="113">
        <f>SUM(AX30:AY30)</f>
        <v>15</v>
      </c>
      <c r="BA30" s="113">
        <f>SUM(AP30)-AX30</f>
        <v>0</v>
      </c>
      <c r="BB30" s="113">
        <f>SUM(AQ30)-AY30</f>
        <v>-3</v>
      </c>
      <c r="BC30" s="113">
        <f>SUM(AR30)-AZ30</f>
        <v>-3</v>
      </c>
      <c r="BD30" s="130">
        <f>SUM(BC30)/AZ30*100</f>
        <v>-20</v>
      </c>
      <c r="BE30" s="113">
        <v>0</v>
      </c>
      <c r="BF30" s="113"/>
      <c r="BG30" s="113"/>
      <c r="BH30" s="113">
        <f>SUM(BC30)-BE30-BF30+BG30</f>
        <v>-3</v>
      </c>
      <c r="BI30" s="130">
        <f>SUM(BH30)/AZ30*100</f>
        <v>-20</v>
      </c>
      <c r="BK30" s="112"/>
      <c r="BL30" s="150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</row>
    <row r="31" spans="1:93" s="161" customFormat="1">
      <c r="A31" s="154"/>
      <c r="B31" s="154"/>
      <c r="C31" s="155" t="s">
        <v>369</v>
      </c>
      <c r="D31" s="155"/>
      <c r="E31" s="155"/>
      <c r="F31" s="155"/>
      <c r="G31" s="154"/>
      <c r="H31" s="154"/>
      <c r="I31" s="154"/>
      <c r="J31" s="156" t="s">
        <v>504</v>
      </c>
      <c r="K31" s="157"/>
      <c r="L31" s="154"/>
      <c r="M31" s="157"/>
      <c r="N31" s="154"/>
      <c r="O31" s="157"/>
      <c r="P31" s="154"/>
      <c r="Q31" s="157"/>
      <c r="R31" s="154"/>
      <c r="S31" s="157"/>
      <c r="T31" s="154"/>
      <c r="U31" s="157"/>
      <c r="V31" s="154"/>
      <c r="W31" s="157"/>
      <c r="X31" s="154"/>
      <c r="Y31" s="157"/>
      <c r="Z31" s="154"/>
      <c r="AA31" s="157"/>
      <c r="AB31" s="154"/>
      <c r="AC31" s="157"/>
      <c r="AD31" s="154"/>
      <c r="AE31" s="157"/>
      <c r="AF31" s="157"/>
      <c r="AG31" s="157"/>
      <c r="AH31" s="154"/>
      <c r="AI31" s="157"/>
      <c r="AJ31" s="154"/>
      <c r="AK31" s="157"/>
      <c r="AL31" s="154"/>
      <c r="AM31" s="157"/>
      <c r="AN31" s="163"/>
      <c r="AO31" s="154"/>
      <c r="AP31" s="154"/>
      <c r="AQ31" s="154"/>
      <c r="AR31" s="154"/>
      <c r="AS31" s="142"/>
      <c r="AT31" s="185"/>
      <c r="AU31" s="142"/>
      <c r="AV31" s="185"/>
      <c r="AW31" s="142"/>
      <c r="AX31" s="158"/>
      <c r="AY31" s="159"/>
      <c r="AZ31" s="154"/>
      <c r="BA31" s="154"/>
      <c r="BB31" s="154"/>
      <c r="BC31" s="113"/>
      <c r="BD31" s="130"/>
      <c r="BE31" s="154"/>
      <c r="BF31" s="154"/>
      <c r="BG31" s="154"/>
      <c r="BH31" s="154"/>
      <c r="BI31" s="160"/>
      <c r="BK31" s="162"/>
      <c r="BL31" s="150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</row>
    <row r="32" spans="1:93" s="161" customFormat="1">
      <c r="A32" s="154"/>
      <c r="B32" s="154"/>
      <c r="C32" s="155" t="s">
        <v>513</v>
      </c>
      <c r="D32" s="155"/>
      <c r="E32" s="155"/>
      <c r="F32" s="155"/>
      <c r="G32" s="154"/>
      <c r="H32" s="154"/>
      <c r="I32" s="154"/>
      <c r="J32" s="156" t="s">
        <v>522</v>
      </c>
      <c r="K32" s="157"/>
      <c r="L32" s="154"/>
      <c r="M32" s="157"/>
      <c r="N32" s="154"/>
      <c r="O32" s="157"/>
      <c r="P32" s="154"/>
      <c r="Q32" s="157"/>
      <c r="R32" s="154"/>
      <c r="S32" s="157"/>
      <c r="T32" s="154"/>
      <c r="U32" s="157"/>
      <c r="V32" s="154"/>
      <c r="W32" s="157"/>
      <c r="X32" s="154"/>
      <c r="Y32" s="157"/>
      <c r="Z32" s="154"/>
      <c r="AA32" s="157"/>
      <c r="AB32" s="154"/>
      <c r="AC32" s="157"/>
      <c r="AD32" s="154"/>
      <c r="AE32" s="157"/>
      <c r="AF32" s="157"/>
      <c r="AG32" s="157"/>
      <c r="AH32" s="154"/>
      <c r="AI32" s="157"/>
      <c r="AJ32" s="154"/>
      <c r="AK32" s="157"/>
      <c r="AL32" s="154"/>
      <c r="AM32" s="157"/>
      <c r="AN32" s="163"/>
      <c r="AO32" s="154"/>
      <c r="AP32" s="154"/>
      <c r="AQ32" s="154"/>
      <c r="AR32" s="154"/>
      <c r="AS32" s="142"/>
      <c r="AT32" s="185"/>
      <c r="AU32" s="142"/>
      <c r="AV32" s="185"/>
      <c r="AW32" s="142"/>
      <c r="AX32" s="158"/>
      <c r="AY32" s="159"/>
      <c r="AZ32" s="154"/>
      <c r="BA32" s="154"/>
      <c r="BB32" s="154"/>
      <c r="BC32" s="113"/>
      <c r="BD32" s="130"/>
      <c r="BE32" s="154"/>
      <c r="BF32" s="154"/>
      <c r="BG32" s="154"/>
      <c r="BH32" s="154"/>
      <c r="BI32" s="160"/>
      <c r="BK32" s="162"/>
      <c r="BL32" s="150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</row>
    <row r="33" spans="1:93" s="111" customFormat="1">
      <c r="A33" s="113">
        <v>9</v>
      </c>
      <c r="B33" s="113">
        <v>40010034</v>
      </c>
      <c r="C33" s="126" t="s">
        <v>47</v>
      </c>
      <c r="D33" s="126" t="s">
        <v>191</v>
      </c>
      <c r="E33" s="126" t="s">
        <v>183</v>
      </c>
      <c r="F33" s="126" t="s">
        <v>181</v>
      </c>
      <c r="G33" s="113">
        <v>22</v>
      </c>
      <c r="H33" s="113">
        <v>1</v>
      </c>
      <c r="I33" s="113" t="s">
        <v>283</v>
      </c>
      <c r="J33" s="113">
        <v>0</v>
      </c>
      <c r="K33" s="114">
        <f>IF(J33=0,0,IF(J33&lt;10,1,IF(MOD(J33,30)&lt;10,ROUNDDOWN(J33/30,0),ROUNDUP(J33/30,0))))</f>
        <v>0</v>
      </c>
      <c r="L33" s="113">
        <v>8</v>
      </c>
      <c r="M33" s="114">
        <f>IF(L33=0,0,IF(L33&lt;10,1,IF(MOD(L33,30)&lt;10,ROUNDDOWN(L33/30,0),ROUNDUP(L33/30,0))))</f>
        <v>1</v>
      </c>
      <c r="N33" s="113">
        <v>11</v>
      </c>
      <c r="O33" s="114">
        <f>IF(N33=0,0,IF(N33&lt;10,1,IF(MOD(N33,30)&lt;10,ROUNDDOWN(N33/30,0),ROUNDUP(N33/30,0))))</f>
        <v>1</v>
      </c>
      <c r="P33" s="113">
        <v>20</v>
      </c>
      <c r="Q33" s="114">
        <f>IF(P33=0,0,IF(P33&lt;10,1,IF(MOD(P33,40)&lt;10,ROUNDDOWN(P33/40,0),ROUNDUP(P33/40,0))))</f>
        <v>1</v>
      </c>
      <c r="R33" s="113">
        <v>18</v>
      </c>
      <c r="S33" s="114">
        <f>IF(R33=0,0,IF(R33&lt;10,1,IF(MOD(R33,40)&lt;10,ROUNDDOWN(R33/40,0),ROUNDUP(R33/40,0))))</f>
        <v>1</v>
      </c>
      <c r="T33" s="113">
        <v>25</v>
      </c>
      <c r="U33" s="114">
        <f>IF(T33=0,0,IF(T33&lt;10,1,IF(MOD(T33,40)&lt;10,ROUNDDOWN(T33/40,0),ROUNDUP(T33/40,0))))</f>
        <v>1</v>
      </c>
      <c r="V33" s="113">
        <v>23</v>
      </c>
      <c r="W33" s="114">
        <f>IF(V33=0,0,IF(V33&lt;10,1,IF(MOD(V33,40)&lt;10,ROUNDDOWN(V33/40,0),ROUNDUP(V33/40,0))))</f>
        <v>1</v>
      </c>
      <c r="X33" s="113">
        <v>21</v>
      </c>
      <c r="Y33" s="114">
        <f>IF(X33=0,0,IF(X33&lt;10,1,IF(MOD(X33,40)&lt;10,ROUNDDOWN(X33/40,0),ROUNDUP(X33/40,0))))</f>
        <v>1</v>
      </c>
      <c r="Z33" s="113">
        <v>23</v>
      </c>
      <c r="AA33" s="114">
        <f>IF(Z33=0,0,IF(Z33&lt;10,1,IF(MOD(Z33,40)&lt;10,ROUNDDOWN(Z33/40,0),ROUNDUP(Z33/40,0))))</f>
        <v>1</v>
      </c>
      <c r="AB33" s="113">
        <v>12</v>
      </c>
      <c r="AC33" s="114">
        <f>IF(AB33=0,0,IF(AB33&lt;10,1,IF(MOD(AB33,40)&lt;10,ROUNDDOWN(AB33/40,0),ROUNDUP(AB33/40,0))))</f>
        <v>1</v>
      </c>
      <c r="AD33" s="113">
        <v>11</v>
      </c>
      <c r="AE33" s="114">
        <f>IF(AD33=0,0,IF(AD33&lt;10,1,IF(MOD(AD33,40)&lt;10,ROUNDDOWN(AD33/40,0),ROUNDUP(AD33/40,0))))</f>
        <v>1</v>
      </c>
      <c r="AF33" s="114">
        <v>21</v>
      </c>
      <c r="AG33" s="114">
        <f>IF(AF33=0,0,IF(AF33&lt;10,1,IF(MOD(AF33,40)&lt;10,ROUNDDOWN(AF33/40,0),ROUNDUP(AF33/40,0))))</f>
        <v>1</v>
      </c>
      <c r="AH33" s="113"/>
      <c r="AI33" s="114">
        <f>IF(AH33=0,0,IF(AH33&lt;10,1,IF(MOD(AH33,40)&lt;10,ROUNDDOWN(AH33/40,0),ROUNDUP(AH33/40,0))))</f>
        <v>0</v>
      </c>
      <c r="AJ33" s="113"/>
      <c r="AK33" s="114">
        <f>IF(AJ33=0,0,IF(AJ33&lt;10,1,IF(MOD(AJ33,40)&lt;10,ROUNDDOWN(AJ33/40,0),ROUNDUP(AJ33/40,0))))</f>
        <v>0</v>
      </c>
      <c r="AL33" s="113"/>
      <c r="AM33" s="114">
        <f>IF(AL33=0,0,IF(AL33&lt;10,1,IF(MOD(AL33,40)&lt;10,ROUNDDOWN(AL33/40,0),ROUNDUP(AL33/40,0))))</f>
        <v>0</v>
      </c>
      <c r="AN33" s="127">
        <f>SUM(J33+L33+N33+P33+R33+T33+V33+X33+Z33+AB33+AD33+AF33+AH33+AJ33+AL33)</f>
        <v>193</v>
      </c>
      <c r="AO33" s="113">
        <f>SUM(K33+M33+O33+Q33+S33+U33+W33+Y33+AA33+AC33+AE33+AG33+AI33+AK33+AM33)</f>
        <v>11</v>
      </c>
      <c r="AP33" s="113">
        <v>1</v>
      </c>
      <c r="AQ33" s="113">
        <v>12</v>
      </c>
      <c r="AR33" s="113">
        <f>SUM(AP33:AQ33)</f>
        <v>13</v>
      </c>
      <c r="AS33" s="142">
        <v>1</v>
      </c>
      <c r="AT33" s="185">
        <v>0</v>
      </c>
      <c r="AU33" s="142">
        <v>12</v>
      </c>
      <c r="AV33" s="185">
        <v>0</v>
      </c>
      <c r="AW33" s="142">
        <f>SUM(AS33:AV33)</f>
        <v>13</v>
      </c>
      <c r="AX33" s="128">
        <f>IF(AN33&lt;=0,0,IF(AN33&lt;=359,1,IF(AN33&lt;=719,2,IF(AN33&lt;=1079,3,IF(AN33&lt;=1679,4,IF(AN33&lt;=1680,5,IF(AN33&lt;=1680,1,5)))))))</f>
        <v>1</v>
      </c>
      <c r="AY33" s="129">
        <f>IF(AN33&gt;120,ROUND(((((K33+M33+O33)*30)+(J33+L33+N33))/50+(((Q33+S33+U33+W33+Y33+AA33)*40)+(P33+R33+T33+V33+X33+Z33))/50+(AC33+AE33+AG33+AI33+AK33+AM33)*2),0),IF((J33+L33+N33+P33+R33+T33+V33+X33+Z33)&lt;=0,0,IF((J33+L33+N33+P33+R33+T33+V33+X33+Z33)&lt;=20,1,IF((J33+L33+N33+P33+R33+T33+V33+X33+Z33)&lt;=40,2,IF((J33+L33+N33+P33+R33+T33+V33+X33+Z33)&lt;=60,3,IF((J33+L33+N33+P33+R33+T33+V33+X33+Z33)&lt;=80,4,IF((J33+L33+N33+P33+R33+T33+V33+X33+Z33)&lt;=100,5,IF((J33+L33+N33+P33+R33+T33+V33+X33+Z33)&lt;=120,6,0)))))))+((AC33+AE33+AG33+AI33+AK33+AM33)*2))</f>
        <v>15</v>
      </c>
      <c r="AZ33" s="113">
        <f>SUM(AX33:AY33)</f>
        <v>16</v>
      </c>
      <c r="BA33" s="113">
        <f>SUM(AP33)-AX33</f>
        <v>0</v>
      </c>
      <c r="BB33" s="113">
        <f>SUM(AQ33)-AY33</f>
        <v>-3</v>
      </c>
      <c r="BC33" s="113">
        <f>SUM(AR33)-AZ33</f>
        <v>-3</v>
      </c>
      <c r="BD33" s="130">
        <f>SUM(BC33)/AZ33*100</f>
        <v>-18.75</v>
      </c>
      <c r="BE33" s="113">
        <v>0</v>
      </c>
      <c r="BF33" s="113"/>
      <c r="BG33" s="113"/>
      <c r="BH33" s="113">
        <f>SUM(BC33)-BE33-BF33+BG33</f>
        <v>-3</v>
      </c>
      <c r="BI33" s="130">
        <f>SUM(BH33)/AZ33*100</f>
        <v>-18.75</v>
      </c>
      <c r="BK33" s="112"/>
      <c r="BL33" s="150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</row>
    <row r="34" spans="1:93" s="161" customFormat="1">
      <c r="A34" s="154"/>
      <c r="B34" s="154"/>
      <c r="C34" s="155" t="s">
        <v>369</v>
      </c>
      <c r="D34" s="155"/>
      <c r="E34" s="155"/>
      <c r="F34" s="155"/>
      <c r="G34" s="154"/>
      <c r="H34" s="154"/>
      <c r="I34" s="154"/>
      <c r="J34" s="156" t="s">
        <v>447</v>
      </c>
      <c r="K34" s="157"/>
      <c r="L34" s="154"/>
      <c r="M34" s="157"/>
      <c r="N34" s="154"/>
      <c r="O34" s="157"/>
      <c r="P34" s="154"/>
      <c r="Q34" s="157"/>
      <c r="R34" s="154"/>
      <c r="S34" s="157"/>
      <c r="T34" s="154"/>
      <c r="U34" s="157"/>
      <c r="V34" s="154"/>
      <c r="W34" s="157"/>
      <c r="X34" s="154"/>
      <c r="Y34" s="157"/>
      <c r="Z34" s="154"/>
      <c r="AA34" s="157"/>
      <c r="AB34" s="154"/>
      <c r="AC34" s="157"/>
      <c r="AD34" s="154"/>
      <c r="AE34" s="157"/>
      <c r="AF34" s="157"/>
      <c r="AG34" s="157"/>
      <c r="AH34" s="154"/>
      <c r="AI34" s="157"/>
      <c r="AJ34" s="154"/>
      <c r="AK34" s="157"/>
      <c r="AL34" s="154"/>
      <c r="AM34" s="157"/>
      <c r="AN34" s="163"/>
      <c r="AO34" s="154"/>
      <c r="AP34" s="154"/>
      <c r="AQ34" s="154"/>
      <c r="AR34" s="154"/>
      <c r="AS34" s="142"/>
      <c r="AT34" s="185"/>
      <c r="AU34" s="142"/>
      <c r="AV34" s="185"/>
      <c r="AW34" s="142"/>
      <c r="AX34" s="158"/>
      <c r="AY34" s="159"/>
      <c r="AZ34" s="154"/>
      <c r="BA34" s="154"/>
      <c r="BB34" s="154"/>
      <c r="BC34" s="113"/>
      <c r="BD34" s="130"/>
      <c r="BE34" s="154"/>
      <c r="BF34" s="154"/>
      <c r="BG34" s="154"/>
      <c r="BH34" s="154"/>
      <c r="BI34" s="160"/>
      <c r="BK34" s="162"/>
      <c r="BL34" s="150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</row>
    <row r="35" spans="1:93" s="161" customFormat="1">
      <c r="A35" s="154"/>
      <c r="B35" s="154"/>
      <c r="C35" s="155" t="s">
        <v>513</v>
      </c>
      <c r="D35" s="155"/>
      <c r="E35" s="155"/>
      <c r="F35" s="155"/>
      <c r="G35" s="154"/>
      <c r="H35" s="154"/>
      <c r="I35" s="154"/>
      <c r="J35" s="156" t="s">
        <v>537</v>
      </c>
      <c r="K35" s="157"/>
      <c r="L35" s="154"/>
      <c r="M35" s="157"/>
      <c r="N35" s="154"/>
      <c r="O35" s="157"/>
      <c r="P35" s="154"/>
      <c r="Q35" s="157"/>
      <c r="R35" s="154"/>
      <c r="S35" s="157"/>
      <c r="T35" s="154"/>
      <c r="U35" s="157"/>
      <c r="V35" s="154"/>
      <c r="W35" s="157"/>
      <c r="X35" s="154"/>
      <c r="Y35" s="157"/>
      <c r="Z35" s="154"/>
      <c r="AA35" s="157"/>
      <c r="AB35" s="154"/>
      <c r="AC35" s="157"/>
      <c r="AD35" s="154"/>
      <c r="AE35" s="157"/>
      <c r="AF35" s="157"/>
      <c r="AG35" s="157"/>
      <c r="AH35" s="154"/>
      <c r="AI35" s="157"/>
      <c r="AJ35" s="154"/>
      <c r="AK35" s="157"/>
      <c r="AL35" s="154"/>
      <c r="AM35" s="157"/>
      <c r="AN35" s="163"/>
      <c r="AO35" s="154"/>
      <c r="AP35" s="154"/>
      <c r="AQ35" s="154"/>
      <c r="AR35" s="154"/>
      <c r="AS35" s="142"/>
      <c r="AT35" s="185"/>
      <c r="AU35" s="142"/>
      <c r="AV35" s="185"/>
      <c r="AW35" s="142"/>
      <c r="AX35" s="158"/>
      <c r="AY35" s="159"/>
      <c r="AZ35" s="154"/>
      <c r="BA35" s="154"/>
      <c r="BB35" s="154"/>
      <c r="BC35" s="113"/>
      <c r="BD35" s="130"/>
      <c r="BE35" s="154"/>
      <c r="BF35" s="154"/>
      <c r="BG35" s="154"/>
      <c r="BH35" s="154"/>
      <c r="BI35" s="160"/>
      <c r="BK35" s="162"/>
      <c r="BL35" s="150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</row>
    <row r="36" spans="1:93" s="111" customFormat="1">
      <c r="A36" s="113">
        <v>10</v>
      </c>
      <c r="B36" s="113">
        <v>40010154</v>
      </c>
      <c r="C36" s="126" t="s">
        <v>157</v>
      </c>
      <c r="D36" s="126" t="s">
        <v>210</v>
      </c>
      <c r="E36" s="126" t="s">
        <v>184</v>
      </c>
      <c r="F36" s="126" t="s">
        <v>181</v>
      </c>
      <c r="G36" s="113">
        <v>38</v>
      </c>
      <c r="H36" s="113">
        <v>4</v>
      </c>
      <c r="I36" s="113" t="s">
        <v>283</v>
      </c>
      <c r="J36" s="113">
        <v>0</v>
      </c>
      <c r="K36" s="114">
        <f>IF(J36=0,0,IF(J36&lt;10,1,IF(MOD(J36,30)&lt;10,ROUNDDOWN(J36/30,0),ROUNDUP(J36/30,0))))</f>
        <v>0</v>
      </c>
      <c r="L36" s="113">
        <v>4</v>
      </c>
      <c r="M36" s="114">
        <f>IF(L36=0,0,IF(L36&lt;10,1,IF(MOD(L36,30)&lt;10,ROUNDDOWN(L36/30,0),ROUNDUP(L36/30,0))))</f>
        <v>1</v>
      </c>
      <c r="N36" s="113">
        <v>15</v>
      </c>
      <c r="O36" s="114">
        <f>IF(N36=0,0,IF(N36&lt;10,1,IF(MOD(N36,30)&lt;10,ROUNDDOWN(N36/30,0),ROUNDUP(N36/30,0))))</f>
        <v>1</v>
      </c>
      <c r="P36" s="113">
        <v>16</v>
      </c>
      <c r="Q36" s="114">
        <f>IF(P36=0,0,IF(P36&lt;10,1,IF(MOD(P36,40)&lt;10,ROUNDDOWN(P36/40,0),ROUNDUP(P36/40,0))))</f>
        <v>1</v>
      </c>
      <c r="R36" s="113">
        <v>17</v>
      </c>
      <c r="S36" s="114">
        <f>IF(R36=0,0,IF(R36&lt;10,1,IF(MOD(R36,40)&lt;10,ROUNDDOWN(R36/40,0),ROUNDUP(R36/40,0))))</f>
        <v>1</v>
      </c>
      <c r="T36" s="113">
        <v>23</v>
      </c>
      <c r="U36" s="114">
        <f>IF(T36=0,0,IF(T36&lt;10,1,IF(MOD(T36,40)&lt;10,ROUNDDOWN(T36/40,0),ROUNDUP(T36/40,0))))</f>
        <v>1</v>
      </c>
      <c r="V36" s="113">
        <v>20</v>
      </c>
      <c r="W36" s="114">
        <f>IF(V36=0,0,IF(V36&lt;10,1,IF(MOD(V36,40)&lt;10,ROUNDDOWN(V36/40,0),ROUNDUP(V36/40,0))))</f>
        <v>1</v>
      </c>
      <c r="X36" s="113">
        <v>19</v>
      </c>
      <c r="Y36" s="114">
        <f>IF(X36=0,0,IF(X36&lt;10,1,IF(MOD(X36,40)&lt;10,ROUNDDOWN(X36/40,0),ROUNDUP(X36/40,0))))</f>
        <v>1</v>
      </c>
      <c r="Z36" s="113">
        <v>16</v>
      </c>
      <c r="AA36" s="114">
        <f>IF(Z36=0,0,IF(Z36&lt;10,1,IF(MOD(Z36,40)&lt;10,ROUNDDOWN(Z36/40,0),ROUNDUP(Z36/40,0))))</f>
        <v>1</v>
      </c>
      <c r="AB36" s="113">
        <v>21</v>
      </c>
      <c r="AC36" s="114">
        <f>IF(AB36=0,0,IF(AB36&lt;10,1,IF(MOD(AB36,40)&lt;10,ROUNDDOWN(AB36/40,0),ROUNDUP(AB36/40,0))))</f>
        <v>1</v>
      </c>
      <c r="AD36" s="113">
        <v>16</v>
      </c>
      <c r="AE36" s="114">
        <f>IF(AD36=0,0,IF(AD36&lt;10,1,IF(MOD(AD36,40)&lt;10,ROUNDDOWN(AD36/40,0),ROUNDUP(AD36/40,0))))</f>
        <v>1</v>
      </c>
      <c r="AF36" s="114">
        <v>13</v>
      </c>
      <c r="AG36" s="114">
        <f>IF(AF36=0,0,IF(AF36&lt;10,1,IF(MOD(AF36,40)&lt;10,ROUNDDOWN(AF36/40,0),ROUNDUP(AF36/40,0))))</f>
        <v>1</v>
      </c>
      <c r="AH36" s="113"/>
      <c r="AI36" s="114">
        <f>IF(AH36=0,0,IF(AH36&lt;10,1,IF(MOD(AH36,40)&lt;10,ROUNDDOWN(AH36/40,0),ROUNDUP(AH36/40,0))))</f>
        <v>0</v>
      </c>
      <c r="AJ36" s="113"/>
      <c r="AK36" s="114">
        <f>IF(AJ36=0,0,IF(AJ36&lt;10,1,IF(MOD(AJ36,40)&lt;10,ROUNDDOWN(AJ36/40,0),ROUNDUP(AJ36/40,0))))</f>
        <v>0</v>
      </c>
      <c r="AL36" s="113"/>
      <c r="AM36" s="114">
        <f>IF(AL36=0,0,IF(AL36&lt;10,1,IF(MOD(AL36,40)&lt;10,ROUNDDOWN(AL36/40,0),ROUNDUP(AL36/40,0))))</f>
        <v>0</v>
      </c>
      <c r="AN36" s="127">
        <f>SUM(J36+L36+N36+P36+R36+T36+V36+X36+Z36+AB36+AD36+AF36+AH36+AJ36+AL36)</f>
        <v>180</v>
      </c>
      <c r="AO36" s="113">
        <f>SUM(K36+M36+O36+Q36+S36+U36+W36+Y36+AA36+AC36+AE36+AG36+AI36+AK36+AM36)</f>
        <v>11</v>
      </c>
      <c r="AP36" s="113">
        <v>1</v>
      </c>
      <c r="AQ36" s="113">
        <v>12</v>
      </c>
      <c r="AR36" s="113">
        <f>SUM(AP36:AQ36)</f>
        <v>13</v>
      </c>
      <c r="AS36" s="142">
        <v>1</v>
      </c>
      <c r="AT36" s="185">
        <v>0</v>
      </c>
      <c r="AU36" s="142">
        <v>12</v>
      </c>
      <c r="AV36" s="185">
        <v>0</v>
      </c>
      <c r="AW36" s="142">
        <f>SUM(AS36:AV36)</f>
        <v>13</v>
      </c>
      <c r="AX36" s="128">
        <f>IF(AN36&lt;=0,0,IF(AN36&lt;=359,1,IF(AN36&lt;=719,2,IF(AN36&lt;=1079,3,IF(AN36&lt;=1679,4,IF(AN36&lt;=1680,5,IF(AN36&lt;=1680,1,5)))))))</f>
        <v>1</v>
      </c>
      <c r="AY36" s="129">
        <f>IF(AN36&gt;120,ROUND(((((K36+M36+O36)*30)+(J36+L36+N36))/50+(((Q36+S36+U36+W36+Y36+AA36)*40)+(P36+R36+T36+V36+X36+Z36))/50+(AC36+AE36+AG36+AI36+AK36+AM36)*2),0),IF((J36+L36+N36+P36+R36+T36+V36+X36+Z36)&lt;=0,0,IF((J36+L36+N36+P36+R36+T36+V36+X36+Z36)&lt;=20,1,IF((J36+L36+N36+P36+R36+T36+V36+X36+Z36)&lt;=40,2,IF((J36+L36+N36+P36+R36+T36+V36+X36+Z36)&lt;=60,3,IF((J36+L36+N36+P36+R36+T36+V36+X36+Z36)&lt;=80,4,IF((J36+L36+N36+P36+R36+T36+V36+X36+Z36)&lt;=100,5,IF((J36+L36+N36+P36+R36+T36+V36+X36+Z36)&lt;=120,6,0)))))))+((AC36+AE36+AG36+AI36+AK36+AM36)*2))</f>
        <v>15</v>
      </c>
      <c r="AZ36" s="113">
        <f>SUM(AX36:AY36)</f>
        <v>16</v>
      </c>
      <c r="BA36" s="113">
        <f>SUM(AP36)-AX36</f>
        <v>0</v>
      </c>
      <c r="BB36" s="113">
        <f>SUM(AQ36)-AY36</f>
        <v>-3</v>
      </c>
      <c r="BC36" s="113">
        <f>SUM(AR36)-AZ36</f>
        <v>-3</v>
      </c>
      <c r="BD36" s="130">
        <f>SUM(BC36)/AZ36*100</f>
        <v>-18.75</v>
      </c>
      <c r="BE36" s="113">
        <v>0</v>
      </c>
      <c r="BF36" s="113"/>
      <c r="BG36" s="113"/>
      <c r="BH36" s="113">
        <f>SUM(BC36)-BE36-BF36+BG36</f>
        <v>-3</v>
      </c>
      <c r="BI36" s="130">
        <f>SUM(BH36)/AZ36*100</f>
        <v>-18.75</v>
      </c>
      <c r="BK36" s="112"/>
      <c r="BL36" s="150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</row>
    <row r="37" spans="1:93" s="161" customFormat="1">
      <c r="A37" s="154"/>
      <c r="B37" s="154"/>
      <c r="C37" s="155" t="s">
        <v>369</v>
      </c>
      <c r="D37" s="155"/>
      <c r="E37" s="155"/>
      <c r="F37" s="155"/>
      <c r="G37" s="154"/>
      <c r="H37" s="154"/>
      <c r="I37" s="154"/>
      <c r="J37" s="156" t="s">
        <v>467</v>
      </c>
      <c r="K37" s="157"/>
      <c r="L37" s="154"/>
      <c r="M37" s="157"/>
      <c r="N37" s="154"/>
      <c r="O37" s="157"/>
      <c r="P37" s="154"/>
      <c r="Q37" s="157"/>
      <c r="R37" s="154"/>
      <c r="S37" s="157"/>
      <c r="T37" s="154"/>
      <c r="U37" s="157"/>
      <c r="V37" s="154"/>
      <c r="W37" s="157"/>
      <c r="X37" s="154"/>
      <c r="Y37" s="157"/>
      <c r="Z37" s="154"/>
      <c r="AA37" s="157"/>
      <c r="AB37" s="154"/>
      <c r="AC37" s="157"/>
      <c r="AD37" s="154"/>
      <c r="AE37" s="157"/>
      <c r="AF37" s="157"/>
      <c r="AG37" s="157"/>
      <c r="AH37" s="154"/>
      <c r="AI37" s="157"/>
      <c r="AJ37" s="154"/>
      <c r="AK37" s="157"/>
      <c r="AL37" s="154"/>
      <c r="AM37" s="157"/>
      <c r="AN37" s="163"/>
      <c r="AO37" s="154"/>
      <c r="AP37" s="154"/>
      <c r="AQ37" s="154"/>
      <c r="AR37" s="154"/>
      <c r="AS37" s="142"/>
      <c r="AT37" s="185"/>
      <c r="AU37" s="142"/>
      <c r="AV37" s="185"/>
      <c r="AW37" s="142"/>
      <c r="AX37" s="158"/>
      <c r="AY37" s="159"/>
      <c r="AZ37" s="154"/>
      <c r="BA37" s="154"/>
      <c r="BB37" s="154"/>
      <c r="BC37" s="113"/>
      <c r="BD37" s="130"/>
      <c r="BE37" s="154"/>
      <c r="BF37" s="154"/>
      <c r="BG37" s="154"/>
      <c r="BH37" s="154"/>
      <c r="BI37" s="160"/>
      <c r="BK37" s="162"/>
      <c r="BL37" s="150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</row>
    <row r="38" spans="1:93" s="161" customFormat="1">
      <c r="A38" s="154"/>
      <c r="B38" s="154"/>
      <c r="C38" s="155" t="s">
        <v>513</v>
      </c>
      <c r="D38" s="155"/>
      <c r="E38" s="155"/>
      <c r="F38" s="155"/>
      <c r="G38" s="154"/>
      <c r="H38" s="154"/>
      <c r="I38" s="154"/>
      <c r="J38" s="156" t="s">
        <v>544</v>
      </c>
      <c r="K38" s="157"/>
      <c r="L38" s="154"/>
      <c r="M38" s="157"/>
      <c r="N38" s="154"/>
      <c r="O38" s="157"/>
      <c r="P38" s="154"/>
      <c r="Q38" s="157"/>
      <c r="R38" s="154"/>
      <c r="S38" s="157"/>
      <c r="T38" s="154"/>
      <c r="U38" s="157"/>
      <c r="V38" s="154"/>
      <c r="W38" s="157"/>
      <c r="X38" s="154"/>
      <c r="Y38" s="157"/>
      <c r="Z38" s="154"/>
      <c r="AA38" s="157"/>
      <c r="AB38" s="154"/>
      <c r="AC38" s="157"/>
      <c r="AD38" s="154"/>
      <c r="AE38" s="157"/>
      <c r="AF38" s="157"/>
      <c r="AG38" s="157"/>
      <c r="AH38" s="154"/>
      <c r="AI38" s="157"/>
      <c r="AJ38" s="154"/>
      <c r="AK38" s="157"/>
      <c r="AL38" s="154"/>
      <c r="AM38" s="157"/>
      <c r="AN38" s="163"/>
      <c r="AO38" s="154"/>
      <c r="AP38" s="154"/>
      <c r="AQ38" s="154"/>
      <c r="AR38" s="154"/>
      <c r="AS38" s="142"/>
      <c r="AT38" s="185"/>
      <c r="AU38" s="142"/>
      <c r="AV38" s="185"/>
      <c r="AW38" s="142"/>
      <c r="AX38" s="158"/>
      <c r="AY38" s="159"/>
      <c r="AZ38" s="154"/>
      <c r="BA38" s="154"/>
      <c r="BB38" s="154"/>
      <c r="BC38" s="113"/>
      <c r="BD38" s="130"/>
      <c r="BE38" s="154"/>
      <c r="BF38" s="154"/>
      <c r="BG38" s="154"/>
      <c r="BH38" s="154"/>
      <c r="BI38" s="160"/>
      <c r="BK38" s="162"/>
      <c r="BL38" s="150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</row>
    <row r="39" spans="1:93" s="111" customFormat="1">
      <c r="A39" s="113">
        <v>11</v>
      </c>
      <c r="B39" s="113">
        <v>40010022</v>
      </c>
      <c r="C39" s="126" t="s">
        <v>123</v>
      </c>
      <c r="D39" s="126" t="s">
        <v>189</v>
      </c>
      <c r="E39" s="126" t="s">
        <v>183</v>
      </c>
      <c r="F39" s="126" t="s">
        <v>181</v>
      </c>
      <c r="G39" s="113">
        <v>18</v>
      </c>
      <c r="H39" s="113">
        <v>4</v>
      </c>
      <c r="I39" s="113" t="s">
        <v>283</v>
      </c>
      <c r="J39" s="113">
        <v>8</v>
      </c>
      <c r="K39" s="114">
        <f>IF(J39=0,0,IF(J39&lt;10,1,IF(MOD(J39,30)&lt;10,ROUNDDOWN(J39/30,0),ROUNDUP(J39/30,0))))</f>
        <v>1</v>
      </c>
      <c r="L39" s="113">
        <v>10</v>
      </c>
      <c r="M39" s="114">
        <f>IF(L39=0,0,IF(L39&lt;10,1,IF(MOD(L39,30)&lt;10,ROUNDDOWN(L39/30,0),ROUNDUP(L39/30,0))))</f>
        <v>1</v>
      </c>
      <c r="N39" s="113">
        <v>8</v>
      </c>
      <c r="O39" s="114">
        <f>IF(N39=0,0,IF(N39&lt;10,1,IF(MOD(N39,30)&lt;10,ROUNDDOWN(N39/30,0),ROUNDUP(N39/30,0))))</f>
        <v>1</v>
      </c>
      <c r="P39" s="113">
        <v>11</v>
      </c>
      <c r="Q39" s="114">
        <f>IF(P39=0,0,IF(P39&lt;10,1,IF(MOD(P39,40)&lt;10,ROUNDDOWN(P39/40,0),ROUNDUP(P39/40,0))))</f>
        <v>1</v>
      </c>
      <c r="R39" s="113">
        <v>11</v>
      </c>
      <c r="S39" s="114">
        <f>IF(R39=0,0,IF(R39&lt;10,1,IF(MOD(R39,40)&lt;10,ROUNDDOWN(R39/40,0),ROUNDUP(R39/40,0))))</f>
        <v>1</v>
      </c>
      <c r="T39" s="113">
        <v>15</v>
      </c>
      <c r="U39" s="114">
        <f>IF(T39=0,0,IF(T39&lt;10,1,IF(MOD(T39,40)&lt;10,ROUNDDOWN(T39/40,0),ROUNDUP(T39/40,0))))</f>
        <v>1</v>
      </c>
      <c r="V39" s="113">
        <v>16</v>
      </c>
      <c r="W39" s="114">
        <f>IF(V39=0,0,IF(V39&lt;10,1,IF(MOD(V39,40)&lt;10,ROUNDDOWN(V39/40,0),ROUNDUP(V39/40,0))))</f>
        <v>1</v>
      </c>
      <c r="X39" s="113">
        <v>16</v>
      </c>
      <c r="Y39" s="114">
        <f>IF(X39=0,0,IF(X39&lt;10,1,IF(MOD(X39,40)&lt;10,ROUNDDOWN(X39/40,0),ROUNDUP(X39/40,0))))</f>
        <v>1</v>
      </c>
      <c r="Z39" s="113">
        <v>14</v>
      </c>
      <c r="AA39" s="114">
        <f>IF(Z39=0,0,IF(Z39&lt;10,1,IF(MOD(Z39,40)&lt;10,ROUNDDOWN(Z39/40,0),ROUNDUP(Z39/40,0))))</f>
        <v>1</v>
      </c>
      <c r="AB39" s="113">
        <v>9</v>
      </c>
      <c r="AC39" s="114">
        <f>IF(AB39=0,0,IF(AB39&lt;10,1,IF(MOD(AB39,40)&lt;10,ROUNDDOWN(AB39/40,0),ROUNDUP(AB39/40,0))))</f>
        <v>1</v>
      </c>
      <c r="AD39" s="113">
        <v>23</v>
      </c>
      <c r="AE39" s="114">
        <f>IF(AD39=0,0,IF(AD39&lt;10,1,IF(MOD(AD39,40)&lt;10,ROUNDDOWN(AD39/40,0),ROUNDUP(AD39/40,0))))</f>
        <v>1</v>
      </c>
      <c r="AF39" s="114">
        <v>19</v>
      </c>
      <c r="AG39" s="114">
        <f>IF(AF39=0,0,IF(AF39&lt;10,1,IF(MOD(AF39,40)&lt;10,ROUNDDOWN(AF39/40,0),ROUNDUP(AF39/40,0))))</f>
        <v>1</v>
      </c>
      <c r="AH39" s="113"/>
      <c r="AI39" s="114">
        <f>IF(AH39=0,0,IF(AH39&lt;10,1,IF(MOD(AH39,40)&lt;10,ROUNDDOWN(AH39/40,0),ROUNDUP(AH39/40,0))))</f>
        <v>0</v>
      </c>
      <c r="AJ39" s="113"/>
      <c r="AK39" s="114">
        <f>IF(AJ39=0,0,IF(AJ39&lt;10,1,IF(MOD(AJ39,40)&lt;10,ROUNDDOWN(AJ39/40,0),ROUNDUP(AJ39/40,0))))</f>
        <v>0</v>
      </c>
      <c r="AL39" s="113"/>
      <c r="AM39" s="114">
        <f>IF(AL39=0,0,IF(AL39&lt;10,1,IF(MOD(AL39,40)&lt;10,ROUNDDOWN(AL39/40,0),ROUNDUP(AL39/40,0))))</f>
        <v>0</v>
      </c>
      <c r="AN39" s="127">
        <f>SUM(J39+L39+N39+P39+R39+T39+V39+X39+Z39+AB39+AD39+AF39+AH39+AJ39+AL39)</f>
        <v>160</v>
      </c>
      <c r="AO39" s="113">
        <f>SUM(K39+M39+O39+Q39+S39+U39+W39+Y39+AA39+AC39+AE39+AG39+AI39+AK39+AM39)</f>
        <v>12</v>
      </c>
      <c r="AP39" s="113">
        <v>1</v>
      </c>
      <c r="AQ39" s="113">
        <v>12</v>
      </c>
      <c r="AR39" s="113">
        <f>SUM(AP39:AQ39)</f>
        <v>13</v>
      </c>
      <c r="AS39" s="142">
        <v>1</v>
      </c>
      <c r="AT39" s="185">
        <v>0</v>
      </c>
      <c r="AU39" s="142">
        <v>12</v>
      </c>
      <c r="AV39" s="185">
        <v>0</v>
      </c>
      <c r="AW39" s="142">
        <f>SUM(AS39:AV39)</f>
        <v>13</v>
      </c>
      <c r="AX39" s="128">
        <f>IF(AN39&lt;=0,0,IF(AN39&lt;=359,1,IF(AN39&lt;=719,2,IF(AN39&lt;=1079,3,IF(AN39&lt;=1679,4,IF(AN39&lt;=1680,5,IF(AN39&lt;=1680,1,5)))))))</f>
        <v>1</v>
      </c>
      <c r="AY39" s="129">
        <f>IF(AN39&gt;120,ROUND(((((K39+M39+O39)*30)+(J39+L39+N39))/50+(((Q39+S39+U39+W39+Y39+AA39)*40)+(P39+R39+T39+V39+X39+Z39))/50+(AC39+AE39+AG39+AI39+AK39+AM39)*2),0),IF((J39+L39+N39+P39+R39+T39+V39+X39+Z39)&lt;=0,0,IF((J39+L39+N39+P39+R39+T39+V39+X39+Z39)&lt;=20,1,IF((J39+L39+N39+P39+R39+T39+V39+X39+Z39)&lt;=40,2,IF((J39+L39+N39+P39+R39+T39+V39+X39+Z39)&lt;=60,3,IF((J39+L39+N39+P39+R39+T39+V39+X39+Z39)&lt;=80,4,IF((J39+L39+N39+P39+R39+T39+V39+X39+Z39)&lt;=100,5,IF((J39+L39+N39+P39+R39+T39+V39+X39+Z39)&lt;=120,6,0)))))))+((AC39+AE39+AG39+AI39+AK39+AM39)*2))</f>
        <v>15</v>
      </c>
      <c r="AZ39" s="113">
        <f>SUM(AX39:AY39)</f>
        <v>16</v>
      </c>
      <c r="BA39" s="113">
        <f>SUM(AP39)-AX39</f>
        <v>0</v>
      </c>
      <c r="BB39" s="113">
        <f>SUM(AQ39)-AY39</f>
        <v>-3</v>
      </c>
      <c r="BC39" s="113">
        <f>SUM(AR39)-AZ39</f>
        <v>-3</v>
      </c>
      <c r="BD39" s="130">
        <f>SUM(BC39)/AZ39*100</f>
        <v>-18.75</v>
      </c>
      <c r="BE39" s="113">
        <v>1</v>
      </c>
      <c r="BF39" s="113"/>
      <c r="BG39" s="113"/>
      <c r="BH39" s="113">
        <f>SUM(BC39)-BE39-BF39+BG39</f>
        <v>-4</v>
      </c>
      <c r="BI39" s="130">
        <f>SUM(BH39)/AZ39*100</f>
        <v>-25</v>
      </c>
      <c r="BK39" s="112"/>
      <c r="BL39" s="150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</row>
    <row r="40" spans="1:93" s="161" customFormat="1">
      <c r="A40" s="154"/>
      <c r="B40" s="154"/>
      <c r="C40" s="155" t="s">
        <v>369</v>
      </c>
      <c r="D40" s="155"/>
      <c r="E40" s="155"/>
      <c r="F40" s="155"/>
      <c r="G40" s="154"/>
      <c r="H40" s="154"/>
      <c r="I40" s="154"/>
      <c r="J40" s="156" t="s">
        <v>405</v>
      </c>
      <c r="K40" s="157"/>
      <c r="L40" s="154"/>
      <c r="M40" s="157"/>
      <c r="N40" s="154"/>
      <c r="O40" s="157"/>
      <c r="P40" s="154"/>
      <c r="Q40" s="157"/>
      <c r="R40" s="154"/>
      <c r="S40" s="157"/>
      <c r="T40" s="154"/>
      <c r="U40" s="157"/>
      <c r="V40" s="154"/>
      <c r="W40" s="157"/>
      <c r="X40" s="154"/>
      <c r="Y40" s="157"/>
      <c r="Z40" s="154"/>
      <c r="AA40" s="157"/>
      <c r="AB40" s="154"/>
      <c r="AC40" s="157"/>
      <c r="AD40" s="154"/>
      <c r="AE40" s="157"/>
      <c r="AF40" s="157"/>
      <c r="AG40" s="157"/>
      <c r="AH40" s="154"/>
      <c r="AI40" s="157"/>
      <c r="AJ40" s="154"/>
      <c r="AK40" s="157"/>
      <c r="AL40" s="154"/>
      <c r="AM40" s="157"/>
      <c r="AN40" s="163"/>
      <c r="AO40" s="154"/>
      <c r="AP40" s="154"/>
      <c r="AQ40" s="154"/>
      <c r="AR40" s="154"/>
      <c r="AS40" s="142"/>
      <c r="AT40" s="185"/>
      <c r="AU40" s="142"/>
      <c r="AV40" s="185"/>
      <c r="AW40" s="142"/>
      <c r="AX40" s="158"/>
      <c r="AY40" s="159"/>
      <c r="AZ40" s="154"/>
      <c r="BA40" s="154"/>
      <c r="BB40" s="154"/>
      <c r="BC40" s="113"/>
      <c r="BD40" s="130"/>
      <c r="BE40" s="154"/>
      <c r="BF40" s="154"/>
      <c r="BG40" s="154"/>
      <c r="BH40" s="154"/>
      <c r="BI40" s="160"/>
      <c r="BK40" s="162"/>
      <c r="BL40" s="150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</row>
    <row r="41" spans="1:93" s="161" customFormat="1">
      <c r="A41" s="154"/>
      <c r="B41" s="154"/>
      <c r="C41" s="155" t="s">
        <v>513</v>
      </c>
      <c r="D41" s="155"/>
      <c r="E41" s="155"/>
      <c r="F41" s="155"/>
      <c r="G41" s="154"/>
      <c r="H41" s="154"/>
      <c r="I41" s="154"/>
      <c r="J41" s="156" t="s">
        <v>546</v>
      </c>
      <c r="K41" s="157"/>
      <c r="L41" s="154"/>
      <c r="M41" s="157"/>
      <c r="N41" s="154"/>
      <c r="O41" s="157"/>
      <c r="P41" s="154"/>
      <c r="Q41" s="157"/>
      <c r="R41" s="154"/>
      <c r="S41" s="157"/>
      <c r="T41" s="154"/>
      <c r="U41" s="157"/>
      <c r="V41" s="154"/>
      <c r="W41" s="157"/>
      <c r="X41" s="154"/>
      <c r="Y41" s="157"/>
      <c r="Z41" s="154"/>
      <c r="AA41" s="157"/>
      <c r="AB41" s="154"/>
      <c r="AC41" s="157"/>
      <c r="AD41" s="154"/>
      <c r="AE41" s="157"/>
      <c r="AF41" s="157"/>
      <c r="AG41" s="157"/>
      <c r="AH41" s="154"/>
      <c r="AI41" s="157"/>
      <c r="AJ41" s="154"/>
      <c r="AK41" s="157"/>
      <c r="AL41" s="154"/>
      <c r="AM41" s="157"/>
      <c r="AN41" s="163"/>
      <c r="AO41" s="154"/>
      <c r="AP41" s="154"/>
      <c r="AQ41" s="154"/>
      <c r="AR41" s="154"/>
      <c r="AS41" s="142"/>
      <c r="AT41" s="185"/>
      <c r="AU41" s="142"/>
      <c r="AV41" s="185"/>
      <c r="AW41" s="142"/>
      <c r="AX41" s="158"/>
      <c r="AY41" s="159"/>
      <c r="AZ41" s="154"/>
      <c r="BA41" s="154"/>
      <c r="BB41" s="154"/>
      <c r="BC41" s="113"/>
      <c r="BD41" s="130"/>
      <c r="BE41" s="154"/>
      <c r="BF41" s="154"/>
      <c r="BG41" s="154"/>
      <c r="BH41" s="154"/>
      <c r="BI41" s="160"/>
      <c r="BK41" s="162"/>
      <c r="BL41" s="150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</row>
    <row r="42" spans="1:93" s="111" customFormat="1">
      <c r="A42" s="113">
        <v>12</v>
      </c>
      <c r="B42" s="113">
        <v>40010005</v>
      </c>
      <c r="C42" s="126" t="s">
        <v>73</v>
      </c>
      <c r="D42" s="126" t="s">
        <v>186</v>
      </c>
      <c r="E42" s="126" t="s">
        <v>183</v>
      </c>
      <c r="F42" s="126" t="s">
        <v>181</v>
      </c>
      <c r="G42" s="113">
        <v>19</v>
      </c>
      <c r="H42" s="113">
        <v>4</v>
      </c>
      <c r="I42" s="113" t="s">
        <v>283</v>
      </c>
      <c r="J42" s="113">
        <v>7</v>
      </c>
      <c r="K42" s="114">
        <f>IF(J42=0,0,IF(J42&lt;10,1,IF(MOD(J42,30)&lt;10,ROUNDDOWN(J42/30,0),ROUNDUP(J42/30,0))))</f>
        <v>1</v>
      </c>
      <c r="L42" s="113">
        <v>6</v>
      </c>
      <c r="M42" s="114">
        <f>IF(L42=0,0,IF(L42&lt;10,1,IF(MOD(L42,30)&lt;10,ROUNDDOWN(L42/30,0),ROUNDUP(L42/30,0))))</f>
        <v>1</v>
      </c>
      <c r="N42" s="113">
        <v>19</v>
      </c>
      <c r="O42" s="114">
        <f>IF(N42=0,0,IF(N42&lt;10,1,IF(MOD(N42,30)&lt;10,ROUNDDOWN(N42/30,0),ROUNDUP(N42/30,0))))</f>
        <v>1</v>
      </c>
      <c r="P42" s="113">
        <v>13</v>
      </c>
      <c r="Q42" s="114">
        <f>IF(P42=0,0,IF(P42&lt;10,1,IF(MOD(P42,40)&lt;10,ROUNDDOWN(P42/40,0),ROUNDUP(P42/40,0))))</f>
        <v>1</v>
      </c>
      <c r="R42" s="113">
        <v>13</v>
      </c>
      <c r="S42" s="114">
        <f>IF(R42=0,0,IF(R42&lt;10,1,IF(MOD(R42,40)&lt;10,ROUNDDOWN(R42/40,0),ROUNDUP(R42/40,0))))</f>
        <v>1</v>
      </c>
      <c r="T42" s="113">
        <v>15</v>
      </c>
      <c r="U42" s="114">
        <f>IF(T42=0,0,IF(T42&lt;10,1,IF(MOD(T42,40)&lt;10,ROUNDDOWN(T42/40,0),ROUNDUP(T42/40,0))))</f>
        <v>1</v>
      </c>
      <c r="V42" s="113">
        <v>17</v>
      </c>
      <c r="W42" s="114">
        <f>IF(V42=0,0,IF(V42&lt;10,1,IF(MOD(V42,40)&lt;10,ROUNDDOWN(V42/40,0),ROUNDUP(V42/40,0))))</f>
        <v>1</v>
      </c>
      <c r="X42" s="113">
        <v>11</v>
      </c>
      <c r="Y42" s="114">
        <f>IF(X42=0,0,IF(X42&lt;10,1,IF(MOD(X42,40)&lt;10,ROUNDDOWN(X42/40,0),ROUNDUP(X42/40,0))))</f>
        <v>1</v>
      </c>
      <c r="Z42" s="113">
        <v>19</v>
      </c>
      <c r="AA42" s="114">
        <f>IF(Z42=0,0,IF(Z42&lt;10,1,IF(MOD(Z42,40)&lt;10,ROUNDDOWN(Z42/40,0),ROUNDUP(Z42/40,0))))</f>
        <v>1</v>
      </c>
      <c r="AB42" s="113">
        <v>15</v>
      </c>
      <c r="AC42" s="114">
        <f>IF(AB42=0,0,IF(AB42&lt;10,1,IF(MOD(AB42,40)&lt;10,ROUNDDOWN(AB42/40,0),ROUNDUP(AB42/40,0))))</f>
        <v>1</v>
      </c>
      <c r="AD42" s="113">
        <v>14</v>
      </c>
      <c r="AE42" s="114">
        <f>IF(AD42=0,0,IF(AD42&lt;10,1,IF(MOD(AD42,40)&lt;10,ROUNDDOWN(AD42/40,0),ROUNDUP(AD42/40,0))))</f>
        <v>1</v>
      </c>
      <c r="AF42" s="114">
        <v>12</v>
      </c>
      <c r="AG42" s="114">
        <f>IF(AF42=0,0,IF(AF42&lt;10,1,IF(MOD(AF42,40)&lt;10,ROUNDDOWN(AF42/40,0),ROUNDUP(AF42/40,0))))</f>
        <v>1</v>
      </c>
      <c r="AH42" s="113"/>
      <c r="AI42" s="114">
        <f>IF(AH42=0,0,IF(AH42&lt;10,1,IF(MOD(AH42,40)&lt;10,ROUNDDOWN(AH42/40,0),ROUNDUP(AH42/40,0))))</f>
        <v>0</v>
      </c>
      <c r="AJ42" s="113"/>
      <c r="AK42" s="114">
        <f>IF(AJ42=0,0,IF(AJ42&lt;10,1,IF(MOD(AJ42,40)&lt;10,ROUNDDOWN(AJ42/40,0),ROUNDUP(AJ42/40,0))))</f>
        <v>0</v>
      </c>
      <c r="AL42" s="113"/>
      <c r="AM42" s="114">
        <f>IF(AL42=0,0,IF(AL42&lt;10,1,IF(MOD(AL42,40)&lt;10,ROUNDDOWN(AL42/40,0),ROUNDUP(AL42/40,0))))</f>
        <v>0</v>
      </c>
      <c r="AN42" s="127">
        <f>SUM(J42+L42+N42+P42+R42+T42+V42+X42+Z42+AB42+AD42+AF42+AH42+AJ42+AL42)</f>
        <v>161</v>
      </c>
      <c r="AO42" s="113">
        <f>SUM(K42+M42+O42+Q42+S42+U42+W42+Y42+AA42+AC42+AE42+AG42+AI42+AK42+AM42)</f>
        <v>12</v>
      </c>
      <c r="AP42" s="113">
        <v>1</v>
      </c>
      <c r="AQ42" s="113">
        <v>12</v>
      </c>
      <c r="AR42" s="113">
        <f>SUM(AP42:AQ42)</f>
        <v>13</v>
      </c>
      <c r="AS42" s="142">
        <v>1</v>
      </c>
      <c r="AT42" s="185">
        <v>0</v>
      </c>
      <c r="AU42" s="142">
        <v>11</v>
      </c>
      <c r="AV42" s="185">
        <v>1</v>
      </c>
      <c r="AW42" s="142">
        <f>SUM(AS42:AV42)</f>
        <v>13</v>
      </c>
      <c r="AX42" s="128">
        <f>IF(AN42&lt;=0,0,IF(AN42&lt;=359,1,IF(AN42&lt;=719,2,IF(AN42&lt;=1079,3,IF(AN42&lt;=1679,4,IF(AN42&lt;=1680,5,IF(AN42&lt;=1680,1,5)))))))</f>
        <v>1</v>
      </c>
      <c r="AY42" s="129">
        <f>IF(AN42&gt;120,ROUND(((((K42+M42+O42)*30)+(J42+L42+N42))/50+(((Q42+S42+U42+W42+Y42+AA42)*40)+(P42+R42+T42+V42+X42+Z42))/50+(AC42+AE42+AG42+AI42+AK42+AM42)*2),0),IF((J42+L42+N42+P42+R42+T42+V42+X42+Z42)&lt;=0,0,IF((J42+L42+N42+P42+R42+T42+V42+X42+Z42)&lt;=20,1,IF((J42+L42+N42+P42+R42+T42+V42+X42+Z42)&lt;=40,2,IF((J42+L42+N42+P42+R42+T42+V42+X42+Z42)&lt;=60,3,IF((J42+L42+N42+P42+R42+T42+V42+X42+Z42)&lt;=80,4,IF((J42+L42+N42+P42+R42+T42+V42+X42+Z42)&lt;=100,5,IF((J42+L42+N42+P42+R42+T42+V42+X42+Z42)&lt;=120,6,0)))))))+((AC42+AE42+AG42+AI42+AK42+AM42)*2))</f>
        <v>15</v>
      </c>
      <c r="AZ42" s="113">
        <f>SUM(AX42:AY42)</f>
        <v>16</v>
      </c>
      <c r="BA42" s="113">
        <f>SUM(AP42)-AX42</f>
        <v>0</v>
      </c>
      <c r="BB42" s="113">
        <f>SUM(AQ42)-AY42</f>
        <v>-3</v>
      </c>
      <c r="BC42" s="113">
        <f>SUM(AR42)-AZ42</f>
        <v>-3</v>
      </c>
      <c r="BD42" s="130">
        <f>SUM(BC42)/AZ42*100</f>
        <v>-18.75</v>
      </c>
      <c r="BE42" s="113">
        <v>1</v>
      </c>
      <c r="BF42" s="113"/>
      <c r="BG42" s="113"/>
      <c r="BH42" s="113">
        <f>SUM(BC42)-BE42-BF42+BG42</f>
        <v>-4</v>
      </c>
      <c r="BI42" s="130">
        <f>SUM(BH42)/AZ42*100</f>
        <v>-25</v>
      </c>
      <c r="BK42" s="112"/>
      <c r="BL42" s="150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</row>
    <row r="43" spans="1:93" s="161" customFormat="1">
      <c r="A43" s="154"/>
      <c r="B43" s="154"/>
      <c r="C43" s="155" t="s">
        <v>369</v>
      </c>
      <c r="D43" s="155"/>
      <c r="E43" s="155"/>
      <c r="F43" s="155"/>
      <c r="G43" s="154"/>
      <c r="H43" s="154"/>
      <c r="I43" s="154"/>
      <c r="J43" s="156" t="s">
        <v>427</v>
      </c>
      <c r="K43" s="157"/>
      <c r="L43" s="154"/>
      <c r="M43" s="157"/>
      <c r="N43" s="154"/>
      <c r="O43" s="157"/>
      <c r="P43" s="154"/>
      <c r="Q43" s="157"/>
      <c r="R43" s="154"/>
      <c r="S43" s="157"/>
      <c r="T43" s="154"/>
      <c r="U43" s="157"/>
      <c r="V43" s="154"/>
      <c r="W43" s="157"/>
      <c r="X43" s="154"/>
      <c r="Y43" s="157"/>
      <c r="Z43" s="154"/>
      <c r="AA43" s="157"/>
      <c r="AB43" s="154"/>
      <c r="AC43" s="157"/>
      <c r="AD43" s="154"/>
      <c r="AE43" s="157"/>
      <c r="AF43" s="157"/>
      <c r="AG43" s="157"/>
      <c r="AH43" s="154"/>
      <c r="AI43" s="157"/>
      <c r="AJ43" s="154"/>
      <c r="AK43" s="157"/>
      <c r="AL43" s="154"/>
      <c r="AM43" s="157"/>
      <c r="AN43" s="154"/>
      <c r="AO43" s="154"/>
      <c r="AP43" s="154"/>
      <c r="AQ43" s="154"/>
      <c r="AR43" s="154"/>
      <c r="AS43" s="154"/>
      <c r="AT43" s="185"/>
      <c r="AU43" s="154"/>
      <c r="AV43" s="185"/>
      <c r="AW43" s="154"/>
      <c r="AX43" s="158"/>
      <c r="AY43" s="159"/>
      <c r="AZ43" s="154"/>
      <c r="BA43" s="154"/>
      <c r="BB43" s="154"/>
      <c r="BC43" s="142"/>
      <c r="BD43" s="148"/>
      <c r="BE43" s="154"/>
      <c r="BF43" s="154"/>
      <c r="BG43" s="154"/>
      <c r="BH43" s="154"/>
      <c r="BI43" s="160"/>
      <c r="BK43" s="162"/>
      <c r="BL43" s="150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</row>
    <row r="44" spans="1:93" s="161" customFormat="1">
      <c r="A44" s="154"/>
      <c r="B44" s="154"/>
      <c r="C44" s="155" t="s">
        <v>513</v>
      </c>
      <c r="D44" s="155"/>
      <c r="E44" s="155"/>
      <c r="F44" s="155"/>
      <c r="G44" s="154"/>
      <c r="H44" s="154"/>
      <c r="I44" s="154"/>
      <c r="J44" s="156" t="s">
        <v>575</v>
      </c>
      <c r="K44" s="157"/>
      <c r="L44" s="154"/>
      <c r="M44" s="157"/>
      <c r="N44" s="154"/>
      <c r="O44" s="157"/>
      <c r="P44" s="154"/>
      <c r="Q44" s="157"/>
      <c r="R44" s="154"/>
      <c r="S44" s="157"/>
      <c r="T44" s="154"/>
      <c r="U44" s="157"/>
      <c r="V44" s="154"/>
      <c r="W44" s="157"/>
      <c r="X44" s="154"/>
      <c r="Y44" s="157"/>
      <c r="Z44" s="154"/>
      <c r="AA44" s="157"/>
      <c r="AB44" s="154"/>
      <c r="AC44" s="157"/>
      <c r="AD44" s="154"/>
      <c r="AE44" s="157"/>
      <c r="AF44" s="157"/>
      <c r="AG44" s="157"/>
      <c r="AH44" s="154"/>
      <c r="AI44" s="157"/>
      <c r="AJ44" s="154"/>
      <c r="AK44" s="157"/>
      <c r="AL44" s="154"/>
      <c r="AM44" s="157"/>
      <c r="AN44" s="154"/>
      <c r="AO44" s="154"/>
      <c r="AP44" s="154"/>
      <c r="AQ44" s="154"/>
      <c r="AR44" s="154"/>
      <c r="AS44" s="154"/>
      <c r="AT44" s="185"/>
      <c r="AU44" s="154"/>
      <c r="AV44" s="185"/>
      <c r="AW44" s="154"/>
      <c r="AX44" s="158"/>
      <c r="AY44" s="159"/>
      <c r="AZ44" s="154"/>
      <c r="BA44" s="154"/>
      <c r="BB44" s="154"/>
      <c r="BC44" s="142"/>
      <c r="BD44" s="148"/>
      <c r="BE44" s="154"/>
      <c r="BF44" s="154"/>
      <c r="BG44" s="154"/>
      <c r="BH44" s="154"/>
      <c r="BI44" s="160"/>
      <c r="BK44" s="162"/>
      <c r="BL44" s="150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</row>
    <row r="45" spans="1:93" s="111" customFormat="1">
      <c r="A45" s="113">
        <v>13</v>
      </c>
      <c r="B45" s="113">
        <v>40010169</v>
      </c>
      <c r="C45" s="126" t="s">
        <v>84</v>
      </c>
      <c r="D45" s="126" t="s">
        <v>184</v>
      </c>
      <c r="E45" s="126" t="s">
        <v>184</v>
      </c>
      <c r="F45" s="126" t="s">
        <v>181</v>
      </c>
      <c r="G45" s="113">
        <v>45</v>
      </c>
      <c r="H45" s="113">
        <v>4</v>
      </c>
      <c r="I45" s="113" t="s">
        <v>283</v>
      </c>
      <c r="J45" s="113">
        <v>0</v>
      </c>
      <c r="K45" s="114">
        <f>IF(J45=0,0,IF(J45&lt;10,1,IF(MOD(J45,30)&lt;10,ROUNDDOWN(J45/30,0),ROUNDUP(J45/30,0))))</f>
        <v>0</v>
      </c>
      <c r="L45" s="113">
        <v>6</v>
      </c>
      <c r="M45" s="114">
        <f>IF(L45=0,0,IF(L45&lt;10,1,IF(MOD(L45,30)&lt;10,ROUNDDOWN(L45/30,0),ROUNDUP(L45/30,0))))</f>
        <v>1</v>
      </c>
      <c r="N45" s="113">
        <v>7</v>
      </c>
      <c r="O45" s="114">
        <f>IF(N45=0,0,IF(N45&lt;10,1,IF(MOD(N45,30)&lt;10,ROUNDDOWN(N45/30,0),ROUNDUP(N45/30,0))))</f>
        <v>1</v>
      </c>
      <c r="P45" s="113">
        <v>4</v>
      </c>
      <c r="Q45" s="114">
        <f>IF(P45=0,0,IF(P45&lt;10,1,IF(MOD(P45,40)&lt;10,ROUNDDOWN(P45/40,0),ROUNDUP(P45/40,0))))</f>
        <v>1</v>
      </c>
      <c r="R45" s="113">
        <v>3</v>
      </c>
      <c r="S45" s="114">
        <f>IF(R45=0,0,IF(R45&lt;10,1,IF(MOD(R45,40)&lt;10,ROUNDDOWN(R45/40,0),ROUNDUP(R45/40,0))))</f>
        <v>1</v>
      </c>
      <c r="T45" s="113">
        <v>12</v>
      </c>
      <c r="U45" s="114">
        <f>IF(T45=0,0,IF(T45&lt;10,1,IF(MOD(T45,40)&lt;10,ROUNDDOWN(T45/40,0),ROUNDUP(T45/40,0))))</f>
        <v>1</v>
      </c>
      <c r="V45" s="113">
        <v>9</v>
      </c>
      <c r="W45" s="114">
        <f>IF(V45=0,0,IF(V45&lt;10,1,IF(MOD(V45,40)&lt;10,ROUNDDOWN(V45/40,0),ROUNDUP(V45/40,0))))</f>
        <v>1</v>
      </c>
      <c r="X45" s="113">
        <v>10</v>
      </c>
      <c r="Y45" s="114">
        <f>IF(X45=0,0,IF(X45&lt;10,1,IF(MOD(X45,40)&lt;10,ROUNDDOWN(X45/40,0),ROUNDUP(X45/40,0))))</f>
        <v>1</v>
      </c>
      <c r="Z45" s="113">
        <v>8</v>
      </c>
      <c r="AA45" s="114">
        <f>IF(Z45=0,0,IF(Z45&lt;10,1,IF(MOD(Z45,40)&lt;10,ROUNDDOWN(Z45/40,0),ROUNDUP(Z45/40,0))))</f>
        <v>1</v>
      </c>
      <c r="AB45" s="113"/>
      <c r="AC45" s="114">
        <f>IF(AB45=0,0,IF(AB45&lt;10,1,IF(MOD(AB45,40)&lt;10,ROUNDDOWN(AB45/40,0),ROUNDUP(AB45/40,0))))</f>
        <v>0</v>
      </c>
      <c r="AD45" s="113"/>
      <c r="AE45" s="114">
        <f>IF(AD45=0,0,IF(AD45&lt;10,1,IF(MOD(AD45,40)&lt;10,ROUNDDOWN(AD45/40,0),ROUNDUP(AD45/40,0))))</f>
        <v>0</v>
      </c>
      <c r="AF45" s="114"/>
      <c r="AG45" s="114">
        <f>IF(AF45=0,0,IF(AF45&lt;10,1,IF(MOD(AF45,40)&lt;10,ROUNDDOWN(AF45/40,0),ROUNDUP(AF45/40,0))))</f>
        <v>0</v>
      </c>
      <c r="AH45" s="113"/>
      <c r="AI45" s="114">
        <f>IF(AH45=0,0,IF(AH45&lt;10,1,IF(MOD(AH45,40)&lt;10,ROUNDDOWN(AH45/40,0),ROUNDUP(AH45/40,0))))</f>
        <v>0</v>
      </c>
      <c r="AJ45" s="113"/>
      <c r="AK45" s="114">
        <f>IF(AJ45=0,0,IF(AJ45&lt;10,1,IF(MOD(AJ45,40)&lt;10,ROUNDDOWN(AJ45/40,0),ROUNDUP(AJ45/40,0))))</f>
        <v>0</v>
      </c>
      <c r="AL45" s="113"/>
      <c r="AM45" s="114">
        <f>IF(AL45=0,0,IF(AL45&lt;10,1,IF(MOD(AL45,40)&lt;10,ROUNDDOWN(AL45/40,0),ROUNDUP(AL45/40,0))))</f>
        <v>0</v>
      </c>
      <c r="AN45" s="113">
        <f>SUM(J45+L45+N45+P45+R45+T45+V45+X45+Z45+AB45+AD45+AF45+AH45+AJ45+AL45)</f>
        <v>59</v>
      </c>
      <c r="AO45" s="113">
        <f>SUM(K45+M45+O45+Q45+S45+U45+W45+Y45+AA45+AC45+AE45+AG45+AI45+AK45+AM45)</f>
        <v>8</v>
      </c>
      <c r="AP45" s="113">
        <v>1</v>
      </c>
      <c r="AQ45" s="113">
        <v>1</v>
      </c>
      <c r="AR45" s="113">
        <f>SUM(AP45:AQ45)</f>
        <v>2</v>
      </c>
      <c r="AS45" s="142">
        <v>0</v>
      </c>
      <c r="AT45" s="185">
        <v>1</v>
      </c>
      <c r="AU45" s="142">
        <v>1</v>
      </c>
      <c r="AV45" s="185">
        <v>0</v>
      </c>
      <c r="AW45" s="142">
        <f>SUM(AS45:AV45)</f>
        <v>2</v>
      </c>
      <c r="AX45" s="128">
        <f>IF(AN45&lt;=0,0,IF(AN45&lt;=359,1,IF(AN45&lt;=719,2,IF(AN45&lt;=1079,3,IF(AN45&lt;=1679,4,IF(AN45&lt;=1680,5,IF(AN45&lt;=1680,1,5)))))))</f>
        <v>1</v>
      </c>
      <c r="AY45" s="129">
        <f>IF(AN45&gt;120,ROUND(((((K45+M45+O45)*30)+(J45+L45+N45))/50+(((Q45+S45+U45+W45+Y45+AA45)*40)+(P45+R45+T45+V45+X45+Z45))/50+(AC45+AE45+AG45+AI45+AK45+AM45)*2),0),IF((J45+L45+N45+P45+R45+T45+V45+X45+Z45)&lt;=0,0,IF((J45+L45+N45+P45+R45+T45+V45+X45+Z45)&lt;=20,1,IF((J45+L45+N45+P45+R45+T45+V45+X45+Z45)&lt;=40,2,IF((J45+L45+N45+P45+R45+T45+V45+X45+Z45)&lt;=60,3,IF((J45+L45+N45+P45+R45+T45+V45+X45+Z45)&lt;=80,4,IF((J45+L45+N45+P45+R45+T45+V45+X45+Z45)&lt;=100,5,IF((J45+L45+N45+P45+R45+T45+V45+X45+Z45)&lt;=120,6,0)))))))+((AC45+AE45+AG45+AI45+AK45+AM45)*2))</f>
        <v>3</v>
      </c>
      <c r="AZ45" s="113">
        <f>SUM(AX45:AY45)</f>
        <v>4</v>
      </c>
      <c r="BA45" s="113">
        <f>SUM(AP45)-AX45</f>
        <v>0</v>
      </c>
      <c r="BB45" s="113">
        <f>SUM(AQ45)-AY45</f>
        <v>-2</v>
      </c>
      <c r="BC45" s="113">
        <f>SUM(AR45)-AZ45</f>
        <v>-2</v>
      </c>
      <c r="BD45" s="130">
        <f>SUM(BC45)/AZ45*100</f>
        <v>-50</v>
      </c>
      <c r="BE45" s="113">
        <v>0</v>
      </c>
      <c r="BF45" s="113"/>
      <c r="BG45" s="113"/>
      <c r="BH45" s="113">
        <f>SUM(BC45)-BE45-BF45+BG45</f>
        <v>-2</v>
      </c>
      <c r="BI45" s="130">
        <f>SUM(BH45)/AZ45*100</f>
        <v>-50</v>
      </c>
      <c r="BK45" s="112"/>
      <c r="BL45" s="150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</row>
    <row r="46" spans="1:93" s="161" customFormat="1">
      <c r="A46" s="154"/>
      <c r="B46" s="154"/>
      <c r="C46" s="155" t="s">
        <v>369</v>
      </c>
      <c r="D46" s="155"/>
      <c r="E46" s="155"/>
      <c r="F46" s="155"/>
      <c r="G46" s="154"/>
      <c r="H46" s="154"/>
      <c r="I46" s="154"/>
      <c r="J46" s="156" t="s">
        <v>507</v>
      </c>
      <c r="K46" s="157"/>
      <c r="L46" s="154"/>
      <c r="M46" s="157"/>
      <c r="N46" s="154"/>
      <c r="O46" s="157"/>
      <c r="P46" s="154"/>
      <c r="Q46" s="157"/>
      <c r="R46" s="154"/>
      <c r="S46" s="157"/>
      <c r="T46" s="154"/>
      <c r="U46" s="157"/>
      <c r="V46" s="154"/>
      <c r="W46" s="157"/>
      <c r="X46" s="154"/>
      <c r="Y46" s="157"/>
      <c r="Z46" s="154"/>
      <c r="AA46" s="157"/>
      <c r="AB46" s="154"/>
      <c r="AC46" s="157"/>
      <c r="AD46" s="154"/>
      <c r="AE46" s="157"/>
      <c r="AF46" s="157"/>
      <c r="AG46" s="157"/>
      <c r="AH46" s="154"/>
      <c r="AI46" s="157"/>
      <c r="AJ46" s="154"/>
      <c r="AK46" s="157"/>
      <c r="AL46" s="154"/>
      <c r="AM46" s="157"/>
      <c r="AN46" s="163"/>
      <c r="AO46" s="154"/>
      <c r="AP46" s="154"/>
      <c r="AQ46" s="154"/>
      <c r="AR46" s="154"/>
      <c r="AS46" s="154"/>
      <c r="AT46" s="185"/>
      <c r="AU46" s="154"/>
      <c r="AV46" s="185"/>
      <c r="AW46" s="154"/>
      <c r="AX46" s="158"/>
      <c r="AY46" s="159"/>
      <c r="AZ46" s="154"/>
      <c r="BA46" s="154"/>
      <c r="BB46" s="154"/>
      <c r="BC46" s="154"/>
      <c r="BD46" s="130"/>
      <c r="BE46" s="154"/>
      <c r="BF46" s="154"/>
      <c r="BG46" s="154"/>
      <c r="BH46" s="154"/>
      <c r="BI46" s="160"/>
      <c r="BK46" s="162"/>
      <c r="BL46" s="150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</row>
    <row r="47" spans="1:93" s="161" customFormat="1">
      <c r="A47" s="154"/>
      <c r="B47" s="154"/>
      <c r="C47" s="155" t="s">
        <v>513</v>
      </c>
      <c r="D47" s="155"/>
      <c r="E47" s="155"/>
      <c r="F47" s="155"/>
      <c r="G47" s="154"/>
      <c r="H47" s="154"/>
      <c r="I47" s="154"/>
      <c r="J47" s="156" t="s">
        <v>558</v>
      </c>
      <c r="K47" s="157"/>
      <c r="L47" s="154"/>
      <c r="M47" s="157"/>
      <c r="N47" s="154"/>
      <c r="O47" s="157"/>
      <c r="P47" s="154"/>
      <c r="Q47" s="157"/>
      <c r="R47" s="154"/>
      <c r="S47" s="157"/>
      <c r="T47" s="154"/>
      <c r="U47" s="157"/>
      <c r="V47" s="154"/>
      <c r="W47" s="157"/>
      <c r="X47" s="154"/>
      <c r="Y47" s="157"/>
      <c r="Z47" s="154"/>
      <c r="AA47" s="157"/>
      <c r="AB47" s="154"/>
      <c r="AC47" s="157"/>
      <c r="AD47" s="154"/>
      <c r="AE47" s="157"/>
      <c r="AF47" s="157"/>
      <c r="AG47" s="157"/>
      <c r="AH47" s="154"/>
      <c r="AI47" s="157"/>
      <c r="AJ47" s="154"/>
      <c r="AK47" s="157"/>
      <c r="AL47" s="154"/>
      <c r="AM47" s="157"/>
      <c r="AN47" s="163"/>
      <c r="AO47" s="154"/>
      <c r="AP47" s="154"/>
      <c r="AQ47" s="154"/>
      <c r="AR47" s="154"/>
      <c r="AS47" s="154"/>
      <c r="AT47" s="185"/>
      <c r="AU47" s="154"/>
      <c r="AV47" s="185"/>
      <c r="AW47" s="154"/>
      <c r="AX47" s="158"/>
      <c r="AY47" s="159"/>
      <c r="AZ47" s="154"/>
      <c r="BA47" s="154"/>
      <c r="BB47" s="154"/>
      <c r="BC47" s="154"/>
      <c r="BD47" s="130"/>
      <c r="BE47" s="154"/>
      <c r="BF47" s="154"/>
      <c r="BG47" s="154"/>
      <c r="BH47" s="154"/>
      <c r="BI47" s="160"/>
      <c r="BK47" s="162"/>
      <c r="BL47" s="150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</row>
    <row r="48" spans="1:93" s="111" customFormat="1">
      <c r="A48" s="113">
        <v>14</v>
      </c>
      <c r="B48" s="113">
        <v>40010142</v>
      </c>
      <c r="C48" s="126" t="s">
        <v>51</v>
      </c>
      <c r="D48" s="126" t="s">
        <v>207</v>
      </c>
      <c r="E48" s="126" t="s">
        <v>185</v>
      </c>
      <c r="F48" s="126" t="s">
        <v>181</v>
      </c>
      <c r="G48" s="113">
        <v>45</v>
      </c>
      <c r="H48" s="113">
        <v>1</v>
      </c>
      <c r="I48" s="113" t="s">
        <v>283</v>
      </c>
      <c r="J48" s="113">
        <v>5</v>
      </c>
      <c r="K48" s="114">
        <f>IF(J48=0,0,IF(J48&lt;10,1,IF(MOD(J48,30)&lt;10,ROUNDDOWN(J48/30,0),ROUNDUP(J48/30,0))))</f>
        <v>1</v>
      </c>
      <c r="L48" s="113">
        <v>1</v>
      </c>
      <c r="M48" s="114">
        <f>IF(L48=0,0,IF(L48&lt;10,1,IF(MOD(L48,30)&lt;10,ROUNDDOWN(L48/30,0),ROUNDUP(L48/30,0))))</f>
        <v>1</v>
      </c>
      <c r="N48" s="113">
        <v>3</v>
      </c>
      <c r="O48" s="114">
        <f>IF(N48=0,0,IF(N48&lt;10,1,IF(MOD(N48,30)&lt;10,ROUNDDOWN(N48/30,0),ROUNDUP(N48/30,0))))</f>
        <v>1</v>
      </c>
      <c r="P48" s="113">
        <v>9</v>
      </c>
      <c r="Q48" s="114">
        <f>IF(P48=0,0,IF(P48&lt;10,1,IF(MOD(P48,40)&lt;10,ROUNDDOWN(P48/40,0),ROUNDUP(P48/40,0))))</f>
        <v>1</v>
      </c>
      <c r="R48" s="113">
        <v>7</v>
      </c>
      <c r="S48" s="114">
        <f>IF(R48=0,0,IF(R48&lt;10,1,IF(MOD(R48,40)&lt;10,ROUNDDOWN(R48/40,0),ROUNDUP(R48/40,0))))</f>
        <v>1</v>
      </c>
      <c r="T48" s="113">
        <v>11</v>
      </c>
      <c r="U48" s="114">
        <f>IF(T48=0,0,IF(T48&lt;10,1,IF(MOD(T48,40)&lt;10,ROUNDDOWN(T48/40,0),ROUNDUP(T48/40,0))))</f>
        <v>1</v>
      </c>
      <c r="V48" s="113">
        <v>14</v>
      </c>
      <c r="W48" s="114">
        <f>IF(V48=0,0,IF(V48&lt;10,1,IF(MOD(V48,40)&lt;10,ROUNDDOWN(V48/40,0),ROUNDUP(V48/40,0))))</f>
        <v>1</v>
      </c>
      <c r="X48" s="113">
        <v>5</v>
      </c>
      <c r="Y48" s="114">
        <f>IF(X48=0,0,IF(X48&lt;10,1,IF(MOD(X48,40)&lt;10,ROUNDDOWN(X48/40,0),ROUNDUP(X48/40,0))))</f>
        <v>1</v>
      </c>
      <c r="Z48" s="113">
        <v>6</v>
      </c>
      <c r="AA48" s="114">
        <f>IF(Z48=0,0,IF(Z48&lt;10,1,IF(MOD(Z48,40)&lt;10,ROUNDDOWN(Z48/40,0),ROUNDUP(Z48/40,0))))</f>
        <v>1</v>
      </c>
      <c r="AB48" s="113"/>
      <c r="AC48" s="114">
        <f>IF(AB48=0,0,IF(AB48&lt;10,1,IF(MOD(AB48,40)&lt;10,ROUNDDOWN(AB48/40,0),ROUNDUP(AB48/40,0))))</f>
        <v>0</v>
      </c>
      <c r="AD48" s="113"/>
      <c r="AE48" s="114">
        <f>IF(AD48=0,0,IF(AD48&lt;10,1,IF(MOD(AD48,40)&lt;10,ROUNDDOWN(AD48/40,0),ROUNDUP(AD48/40,0))))</f>
        <v>0</v>
      </c>
      <c r="AF48" s="114"/>
      <c r="AG48" s="114">
        <f>IF(AF48=0,0,IF(AF48&lt;10,1,IF(MOD(AF48,40)&lt;10,ROUNDDOWN(AF48/40,0),ROUNDUP(AF48/40,0))))</f>
        <v>0</v>
      </c>
      <c r="AH48" s="113"/>
      <c r="AI48" s="114">
        <f>IF(AH48=0,0,IF(AH48&lt;10,1,IF(MOD(AH48,40)&lt;10,ROUNDDOWN(AH48/40,0),ROUNDUP(AH48/40,0))))</f>
        <v>0</v>
      </c>
      <c r="AJ48" s="113"/>
      <c r="AK48" s="114">
        <f>IF(AJ48=0,0,IF(AJ48&lt;10,1,IF(MOD(AJ48,40)&lt;10,ROUNDDOWN(AJ48/40,0),ROUNDUP(AJ48/40,0))))</f>
        <v>0</v>
      </c>
      <c r="AL48" s="113"/>
      <c r="AM48" s="114">
        <f>IF(AL48=0,0,IF(AL48&lt;10,1,IF(MOD(AL48,40)&lt;10,ROUNDDOWN(AL48/40,0),ROUNDUP(AL48/40,0))))</f>
        <v>0</v>
      </c>
      <c r="AN48" s="113">
        <f>SUM(J48+L48+N48+P48+R48+T48+V48+X48+Z48+AB48+AD48+AF48+AH48+AJ48+AL48)</f>
        <v>61</v>
      </c>
      <c r="AO48" s="113">
        <f>SUM(K48+M48+O48+Q48+S48+U48+W48+Y48+AA48+AC48+AE48+AG48+AI48+AK48+AM48)</f>
        <v>9</v>
      </c>
      <c r="AP48" s="113">
        <v>1</v>
      </c>
      <c r="AQ48" s="113">
        <v>2</v>
      </c>
      <c r="AR48" s="113">
        <f>SUM(AP48:AQ48)</f>
        <v>3</v>
      </c>
      <c r="AS48" s="142">
        <v>1</v>
      </c>
      <c r="AT48" s="185">
        <v>0</v>
      </c>
      <c r="AU48" s="142">
        <v>1</v>
      </c>
      <c r="AV48" s="185">
        <v>1</v>
      </c>
      <c r="AW48" s="142">
        <f>SUM(AS48:AV48)</f>
        <v>3</v>
      </c>
      <c r="AX48" s="128">
        <f>IF(AN48&lt;=0,0,IF(AN48&lt;=359,1,IF(AN48&lt;=719,2,IF(AN48&lt;=1079,3,IF(AN48&lt;=1679,4,IF(AN48&lt;=1680,5,IF(AN48&lt;=1680,1,5)))))))</f>
        <v>1</v>
      </c>
      <c r="AY48" s="129">
        <f>IF(AN48&gt;120,ROUND(((((K48+M48+O48)*30)+(J48+L48+N48))/50+(((Q48+S48+U48+W48+Y48+AA48)*40)+(P48+R48+T48+V48+X48+Z48))/50+(AC48+AE48+AG48+AI48+AK48+AM48)*2),0),IF((J48+L48+N48+P48+R48+T48+V48+X48+Z48)&lt;=0,0,IF((J48+L48+N48+P48+R48+T48+V48+X48+Z48)&lt;=20,1,IF((J48+L48+N48+P48+R48+T48+V48+X48+Z48)&lt;=40,2,IF((J48+L48+N48+P48+R48+T48+V48+X48+Z48)&lt;=60,3,IF((J48+L48+N48+P48+R48+T48+V48+X48+Z48)&lt;=80,4,IF((J48+L48+N48+P48+R48+T48+V48+X48+Z48)&lt;=100,5,IF((J48+L48+N48+P48+R48+T48+V48+X48+Z48)&lt;=120,6,0)))))))+((AC48+AE48+AG48+AI48+AK48+AM48)*2))</f>
        <v>4</v>
      </c>
      <c r="AZ48" s="113">
        <f>SUM(AX48:AY48)</f>
        <v>5</v>
      </c>
      <c r="BA48" s="113">
        <f>SUM(AP48)-AX48</f>
        <v>0</v>
      </c>
      <c r="BB48" s="113">
        <f>SUM(AQ48)-AY48</f>
        <v>-2</v>
      </c>
      <c r="BC48" s="113">
        <f>SUM(AR48)-AZ48</f>
        <v>-2</v>
      </c>
      <c r="BD48" s="130">
        <f>SUM(BC48)/AZ48*100</f>
        <v>-40</v>
      </c>
      <c r="BE48" s="113">
        <v>0</v>
      </c>
      <c r="BF48" s="113"/>
      <c r="BG48" s="113"/>
      <c r="BH48" s="113">
        <f>SUM(BC48)-BE48-BF48+BG48</f>
        <v>-2</v>
      </c>
      <c r="BI48" s="130">
        <f>SUM(BH48)/AZ48*100</f>
        <v>-40</v>
      </c>
      <c r="BK48" s="112"/>
      <c r="BL48" s="150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</row>
    <row r="49" spans="1:93" s="161" customFormat="1">
      <c r="A49" s="154"/>
      <c r="B49" s="154"/>
      <c r="C49" s="155" t="s">
        <v>513</v>
      </c>
      <c r="D49" s="155"/>
      <c r="E49" s="155"/>
      <c r="F49" s="155"/>
      <c r="G49" s="154"/>
      <c r="H49" s="154"/>
      <c r="I49" s="154"/>
      <c r="J49" s="156" t="s">
        <v>490</v>
      </c>
      <c r="K49" s="157"/>
      <c r="L49" s="154"/>
      <c r="M49" s="157"/>
      <c r="N49" s="154"/>
      <c r="O49" s="157"/>
      <c r="P49" s="154"/>
      <c r="Q49" s="157"/>
      <c r="R49" s="154"/>
      <c r="S49" s="157"/>
      <c r="T49" s="154"/>
      <c r="U49" s="157"/>
      <c r="V49" s="154"/>
      <c r="W49" s="157"/>
      <c r="X49" s="154"/>
      <c r="Y49" s="157"/>
      <c r="Z49" s="154"/>
      <c r="AA49" s="157"/>
      <c r="AB49" s="154"/>
      <c r="AC49" s="157"/>
      <c r="AD49" s="154"/>
      <c r="AE49" s="157"/>
      <c r="AF49" s="157"/>
      <c r="AG49" s="157"/>
      <c r="AH49" s="154"/>
      <c r="AI49" s="157"/>
      <c r="AJ49" s="154"/>
      <c r="AK49" s="157"/>
      <c r="AL49" s="154"/>
      <c r="AM49" s="157"/>
      <c r="AN49" s="163"/>
      <c r="AO49" s="154"/>
      <c r="AP49" s="154"/>
      <c r="AQ49" s="154"/>
      <c r="AR49" s="154"/>
      <c r="AS49" s="142"/>
      <c r="AT49" s="185"/>
      <c r="AU49" s="142"/>
      <c r="AV49" s="185"/>
      <c r="AW49" s="142"/>
      <c r="AX49" s="158"/>
      <c r="AY49" s="159"/>
      <c r="AZ49" s="154"/>
      <c r="BA49" s="154"/>
      <c r="BB49" s="154"/>
      <c r="BC49" s="154"/>
      <c r="BD49" s="130"/>
      <c r="BE49" s="154"/>
      <c r="BF49" s="154"/>
      <c r="BG49" s="154"/>
      <c r="BH49" s="154"/>
      <c r="BI49" s="160"/>
      <c r="BK49" s="162"/>
      <c r="BL49" s="150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</row>
    <row r="50" spans="1:93" s="161" customFormat="1">
      <c r="A50" s="154"/>
      <c r="B50" s="154"/>
      <c r="C50" s="155" t="s">
        <v>513</v>
      </c>
      <c r="D50" s="155"/>
      <c r="E50" s="155"/>
      <c r="F50" s="155"/>
      <c r="G50" s="154"/>
      <c r="H50" s="154"/>
      <c r="I50" s="154"/>
      <c r="J50" s="156" t="s">
        <v>538</v>
      </c>
      <c r="K50" s="157"/>
      <c r="L50" s="154"/>
      <c r="M50" s="157"/>
      <c r="N50" s="154"/>
      <c r="O50" s="157"/>
      <c r="P50" s="154"/>
      <c r="Q50" s="157"/>
      <c r="R50" s="154"/>
      <c r="S50" s="157"/>
      <c r="T50" s="154"/>
      <c r="U50" s="157"/>
      <c r="V50" s="154"/>
      <c r="W50" s="157"/>
      <c r="X50" s="154"/>
      <c r="Y50" s="157"/>
      <c r="Z50" s="154"/>
      <c r="AA50" s="157"/>
      <c r="AB50" s="154"/>
      <c r="AC50" s="157"/>
      <c r="AD50" s="154"/>
      <c r="AE50" s="157"/>
      <c r="AF50" s="157"/>
      <c r="AG50" s="157"/>
      <c r="AH50" s="154"/>
      <c r="AI50" s="157"/>
      <c r="AJ50" s="154"/>
      <c r="AK50" s="157"/>
      <c r="AL50" s="154"/>
      <c r="AM50" s="157"/>
      <c r="AN50" s="163"/>
      <c r="AO50" s="154"/>
      <c r="AP50" s="154"/>
      <c r="AQ50" s="154"/>
      <c r="AR50" s="154"/>
      <c r="AS50" s="142"/>
      <c r="AT50" s="185"/>
      <c r="AU50" s="142"/>
      <c r="AV50" s="185"/>
      <c r="AW50" s="142"/>
      <c r="AX50" s="158"/>
      <c r="AY50" s="159"/>
      <c r="AZ50" s="154"/>
      <c r="BA50" s="154"/>
      <c r="BB50" s="154"/>
      <c r="BC50" s="154"/>
      <c r="BD50" s="130"/>
      <c r="BE50" s="154"/>
      <c r="BF50" s="154"/>
      <c r="BG50" s="154"/>
      <c r="BH50" s="154"/>
      <c r="BI50" s="160"/>
      <c r="BK50" s="162"/>
      <c r="BL50" s="150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</row>
    <row r="51" spans="1:93" s="111" customFormat="1">
      <c r="A51" s="113">
        <v>15</v>
      </c>
      <c r="B51" s="113">
        <v>40010137</v>
      </c>
      <c r="C51" s="126" t="s">
        <v>96</v>
      </c>
      <c r="D51" s="126" t="s">
        <v>206</v>
      </c>
      <c r="E51" s="126" t="s">
        <v>185</v>
      </c>
      <c r="F51" s="126" t="s">
        <v>181</v>
      </c>
      <c r="G51" s="113">
        <v>22</v>
      </c>
      <c r="H51" s="113">
        <v>4</v>
      </c>
      <c r="I51" s="113" t="s">
        <v>283</v>
      </c>
      <c r="J51" s="113">
        <v>6</v>
      </c>
      <c r="K51" s="114">
        <f>IF(J51=0,0,IF(J51&lt;10,1,IF(MOD(J51,30)&lt;10,ROUNDDOWN(J51/30,0),ROUNDUP(J51/30,0))))</f>
        <v>1</v>
      </c>
      <c r="L51" s="113">
        <v>6</v>
      </c>
      <c r="M51" s="114">
        <f>IF(L51=0,0,IF(L51&lt;10,1,IF(MOD(L51,30)&lt;10,ROUNDDOWN(L51/30,0),ROUNDUP(L51/30,0))))</f>
        <v>1</v>
      </c>
      <c r="N51" s="113">
        <v>4</v>
      </c>
      <c r="O51" s="114">
        <f>IF(N51=0,0,IF(N51&lt;10,1,IF(MOD(N51,30)&lt;10,ROUNDDOWN(N51/30,0),ROUNDUP(N51/30,0))))</f>
        <v>1</v>
      </c>
      <c r="P51" s="113">
        <v>7</v>
      </c>
      <c r="Q51" s="114">
        <f>IF(P51=0,0,IF(P51&lt;10,1,IF(MOD(P51,40)&lt;10,ROUNDDOWN(P51/40,0),ROUNDUP(P51/40,0))))</f>
        <v>1</v>
      </c>
      <c r="R51" s="113">
        <v>5</v>
      </c>
      <c r="S51" s="114">
        <f>IF(R51=0,0,IF(R51&lt;10,1,IF(MOD(R51,40)&lt;10,ROUNDDOWN(R51/40,0),ROUNDUP(R51/40,0))))</f>
        <v>1</v>
      </c>
      <c r="T51" s="113">
        <v>6</v>
      </c>
      <c r="U51" s="114">
        <f>IF(T51=0,0,IF(T51&lt;10,1,IF(MOD(T51,40)&lt;10,ROUNDDOWN(T51/40,0),ROUNDUP(T51/40,0))))</f>
        <v>1</v>
      </c>
      <c r="V51" s="113">
        <v>7</v>
      </c>
      <c r="W51" s="114">
        <f>IF(V51=0,0,IF(V51&lt;10,1,IF(MOD(V51,40)&lt;10,ROUNDDOWN(V51/40,0),ROUNDUP(V51/40,0))))</f>
        <v>1</v>
      </c>
      <c r="X51" s="113">
        <v>7</v>
      </c>
      <c r="Y51" s="114">
        <f>IF(X51=0,0,IF(X51&lt;10,1,IF(MOD(X51,40)&lt;10,ROUNDDOWN(X51/40,0),ROUNDUP(X51/40,0))))</f>
        <v>1</v>
      </c>
      <c r="Z51" s="113">
        <v>15</v>
      </c>
      <c r="AA51" s="114">
        <f>IF(Z51=0,0,IF(Z51&lt;10,1,IF(MOD(Z51,40)&lt;10,ROUNDDOWN(Z51/40,0),ROUNDUP(Z51/40,0))))</f>
        <v>1</v>
      </c>
      <c r="AB51" s="113"/>
      <c r="AC51" s="114">
        <f>IF(AB51=0,0,IF(AB51&lt;10,1,IF(MOD(AB51,40)&lt;10,ROUNDDOWN(AB51/40,0),ROUNDUP(AB51/40,0))))</f>
        <v>0</v>
      </c>
      <c r="AD51" s="113"/>
      <c r="AE51" s="114">
        <f>IF(AD51=0,0,IF(AD51&lt;10,1,IF(MOD(AD51,40)&lt;10,ROUNDDOWN(AD51/40,0),ROUNDUP(AD51/40,0))))</f>
        <v>0</v>
      </c>
      <c r="AF51" s="114"/>
      <c r="AG51" s="114">
        <f>IF(AF51=0,0,IF(AF51&lt;10,1,IF(MOD(AF51,40)&lt;10,ROUNDDOWN(AF51/40,0),ROUNDUP(AF51/40,0))))</f>
        <v>0</v>
      </c>
      <c r="AH51" s="113"/>
      <c r="AI51" s="114">
        <f>IF(AH51=0,0,IF(AH51&lt;10,1,IF(MOD(AH51,40)&lt;10,ROUNDDOWN(AH51/40,0),ROUNDUP(AH51/40,0))))</f>
        <v>0</v>
      </c>
      <c r="AJ51" s="113"/>
      <c r="AK51" s="114">
        <f>IF(AJ51=0,0,IF(AJ51&lt;10,1,IF(MOD(AJ51,40)&lt;10,ROUNDDOWN(AJ51/40,0),ROUNDUP(AJ51/40,0))))</f>
        <v>0</v>
      </c>
      <c r="AL51" s="113"/>
      <c r="AM51" s="114">
        <f>IF(AL51=0,0,IF(AL51&lt;10,1,IF(MOD(AL51,40)&lt;10,ROUNDDOWN(AL51/40,0),ROUNDUP(AL51/40,0))))</f>
        <v>0</v>
      </c>
      <c r="AN51" s="113">
        <f>SUM(J51+L51+N51+P51+R51+T51+V51+X51+Z51+AB51+AD51+AF51+AH51+AJ51+AL51)</f>
        <v>63</v>
      </c>
      <c r="AO51" s="113">
        <f>SUM(K51+M51+O51+Q51+S51+U51+W51+Y51+AA51+AC51+AE51+AG51+AI51+AK51+AM51)</f>
        <v>9</v>
      </c>
      <c r="AP51" s="113">
        <v>1</v>
      </c>
      <c r="AQ51" s="113">
        <v>2</v>
      </c>
      <c r="AR51" s="113">
        <f>SUM(AP51:AQ51)</f>
        <v>3</v>
      </c>
      <c r="AS51" s="142">
        <v>1</v>
      </c>
      <c r="AT51" s="185">
        <v>0</v>
      </c>
      <c r="AU51" s="142">
        <v>2</v>
      </c>
      <c r="AV51" s="185">
        <v>0</v>
      </c>
      <c r="AW51" s="142">
        <f>SUM(AS51:AV51)</f>
        <v>3</v>
      </c>
      <c r="AX51" s="128">
        <f>IF(AN51&lt;=0,0,IF(AN51&lt;=359,1,IF(AN51&lt;=719,2,IF(AN51&lt;=1079,3,IF(AN51&lt;=1679,4,IF(AN51&lt;=1680,5,IF(AN51&lt;=1680,1,5)))))))</f>
        <v>1</v>
      </c>
      <c r="AY51" s="129">
        <f>IF(AN51&gt;120,ROUND(((((K51+M51+O51)*30)+(J51+L51+N51))/50+(((Q51+S51+U51+W51+Y51+AA51)*40)+(P51+R51+T51+V51+X51+Z51))/50+(AC51+AE51+AG51+AI51+AK51+AM51)*2),0),IF((J51+L51+N51+P51+R51+T51+V51+X51+Z51)&lt;=0,0,IF((J51+L51+N51+P51+R51+T51+V51+X51+Z51)&lt;=20,1,IF((J51+L51+N51+P51+R51+T51+V51+X51+Z51)&lt;=40,2,IF((J51+L51+N51+P51+R51+T51+V51+X51+Z51)&lt;=60,3,IF((J51+L51+N51+P51+R51+T51+V51+X51+Z51)&lt;=80,4,IF((J51+L51+N51+P51+R51+T51+V51+X51+Z51)&lt;=100,5,IF((J51+L51+N51+P51+R51+T51+V51+X51+Z51)&lt;=120,6,0)))))))+((AC51+AE51+AG51+AI51+AK51+AM51)*2))</f>
        <v>4</v>
      </c>
      <c r="AZ51" s="113">
        <f>SUM(AX51:AY51)</f>
        <v>5</v>
      </c>
      <c r="BA51" s="113">
        <f>SUM(AP51)-AX51</f>
        <v>0</v>
      </c>
      <c r="BB51" s="113">
        <f>SUM(AQ51)-AY51</f>
        <v>-2</v>
      </c>
      <c r="BC51" s="113">
        <f>SUM(AR51)-AZ51</f>
        <v>-2</v>
      </c>
      <c r="BD51" s="130">
        <f>SUM(BC51)/AZ51*100</f>
        <v>-40</v>
      </c>
      <c r="BE51" s="113">
        <v>1</v>
      </c>
      <c r="BF51" s="113"/>
      <c r="BG51" s="113"/>
      <c r="BH51" s="113">
        <f>SUM(BC51)-BE51-BF51+BG51</f>
        <v>-3</v>
      </c>
      <c r="BI51" s="130">
        <f>SUM(BH51)/AZ51*100</f>
        <v>-60</v>
      </c>
      <c r="BK51" s="112"/>
      <c r="BL51" s="150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</row>
    <row r="52" spans="1:93" s="161" customFormat="1">
      <c r="A52" s="154"/>
      <c r="B52" s="154"/>
      <c r="C52" s="155" t="s">
        <v>369</v>
      </c>
      <c r="D52" s="155"/>
      <c r="E52" s="155"/>
      <c r="F52" s="155"/>
      <c r="G52" s="154"/>
      <c r="H52" s="154"/>
      <c r="I52" s="154"/>
      <c r="J52" s="156" t="s">
        <v>384</v>
      </c>
      <c r="K52" s="157"/>
      <c r="L52" s="154"/>
      <c r="M52" s="157"/>
      <c r="N52" s="154"/>
      <c r="O52" s="157"/>
      <c r="P52" s="154"/>
      <c r="Q52" s="157"/>
      <c r="R52" s="154"/>
      <c r="S52" s="157"/>
      <c r="T52" s="154"/>
      <c r="U52" s="157"/>
      <c r="V52" s="154"/>
      <c r="W52" s="157"/>
      <c r="X52" s="154"/>
      <c r="Y52" s="157"/>
      <c r="Z52" s="154"/>
      <c r="AA52" s="157"/>
      <c r="AB52" s="154"/>
      <c r="AC52" s="157"/>
      <c r="AD52" s="154"/>
      <c r="AE52" s="157"/>
      <c r="AF52" s="157"/>
      <c r="AG52" s="157"/>
      <c r="AH52" s="154"/>
      <c r="AI52" s="157"/>
      <c r="AJ52" s="154"/>
      <c r="AK52" s="157"/>
      <c r="AL52" s="154"/>
      <c r="AM52" s="157"/>
      <c r="AN52" s="154"/>
      <c r="AO52" s="154"/>
      <c r="AP52" s="154"/>
      <c r="AQ52" s="154"/>
      <c r="AR52" s="154"/>
      <c r="AS52" s="154"/>
      <c r="AT52" s="185"/>
      <c r="AU52" s="154"/>
      <c r="AV52" s="185"/>
      <c r="AW52" s="154"/>
      <c r="AX52" s="158"/>
      <c r="AY52" s="159"/>
      <c r="AZ52" s="154"/>
      <c r="BA52" s="154"/>
      <c r="BB52" s="154"/>
      <c r="BC52" s="154"/>
      <c r="BD52" s="130"/>
      <c r="BE52" s="154"/>
      <c r="BF52" s="154"/>
      <c r="BG52" s="154"/>
      <c r="BH52" s="154"/>
      <c r="BI52" s="160"/>
      <c r="BK52" s="162"/>
      <c r="BL52" s="150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</row>
    <row r="53" spans="1:93" s="161" customFormat="1">
      <c r="A53" s="154"/>
      <c r="B53" s="154"/>
      <c r="C53" s="155" t="s">
        <v>513</v>
      </c>
      <c r="D53" s="155"/>
      <c r="E53" s="155"/>
      <c r="F53" s="155"/>
      <c r="G53" s="154"/>
      <c r="H53" s="154"/>
      <c r="I53" s="154"/>
      <c r="J53" s="156" t="s">
        <v>605</v>
      </c>
      <c r="K53" s="157"/>
      <c r="L53" s="154"/>
      <c r="M53" s="157"/>
      <c r="N53" s="154"/>
      <c r="O53" s="157"/>
      <c r="P53" s="154"/>
      <c r="Q53" s="157"/>
      <c r="R53" s="154"/>
      <c r="S53" s="157"/>
      <c r="T53" s="154"/>
      <c r="U53" s="157"/>
      <c r="V53" s="154"/>
      <c r="W53" s="157"/>
      <c r="X53" s="154"/>
      <c r="Y53" s="157"/>
      <c r="Z53" s="154"/>
      <c r="AA53" s="157"/>
      <c r="AB53" s="154"/>
      <c r="AC53" s="157"/>
      <c r="AD53" s="154"/>
      <c r="AE53" s="157"/>
      <c r="AF53" s="157"/>
      <c r="AG53" s="157"/>
      <c r="AH53" s="154"/>
      <c r="AI53" s="157"/>
      <c r="AJ53" s="154"/>
      <c r="AK53" s="157"/>
      <c r="AL53" s="154"/>
      <c r="AM53" s="157"/>
      <c r="AN53" s="154"/>
      <c r="AO53" s="154"/>
      <c r="AP53" s="154"/>
      <c r="AQ53" s="154"/>
      <c r="AR53" s="154"/>
      <c r="AS53" s="154"/>
      <c r="AT53" s="185"/>
      <c r="AU53" s="154"/>
      <c r="AV53" s="185"/>
      <c r="AW53" s="154"/>
      <c r="AX53" s="158"/>
      <c r="AY53" s="159"/>
      <c r="AZ53" s="154"/>
      <c r="BA53" s="154"/>
      <c r="BB53" s="154"/>
      <c r="BC53" s="154"/>
      <c r="BD53" s="130"/>
      <c r="BE53" s="154"/>
      <c r="BF53" s="154"/>
      <c r="BG53" s="154"/>
      <c r="BH53" s="154"/>
      <c r="BI53" s="160"/>
      <c r="BK53" s="162"/>
      <c r="BL53" s="150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</row>
    <row r="54" spans="1:93" s="111" customFormat="1">
      <c r="A54" s="113">
        <v>16</v>
      </c>
      <c r="B54" s="113">
        <v>40010035</v>
      </c>
      <c r="C54" s="126" t="s">
        <v>55</v>
      </c>
      <c r="D54" s="126" t="s">
        <v>191</v>
      </c>
      <c r="E54" s="126" t="s">
        <v>183</v>
      </c>
      <c r="F54" s="126" t="s">
        <v>181</v>
      </c>
      <c r="G54" s="113">
        <v>23</v>
      </c>
      <c r="H54" s="113">
        <v>1</v>
      </c>
      <c r="I54" s="113" t="s">
        <v>283</v>
      </c>
      <c r="J54" s="113">
        <v>6</v>
      </c>
      <c r="K54" s="114">
        <f>IF(J54=0,0,IF(J54&lt;10,1,IF(MOD(J54,30)&lt;10,ROUNDDOWN(J54/30,0),ROUNDUP(J54/30,0))))</f>
        <v>1</v>
      </c>
      <c r="L54" s="113">
        <v>16</v>
      </c>
      <c r="M54" s="114">
        <f>IF(L54=0,0,IF(L54&lt;10,1,IF(MOD(L54,30)&lt;10,ROUNDDOWN(L54/30,0),ROUNDUP(L54/30,0))))</f>
        <v>1</v>
      </c>
      <c r="N54" s="113">
        <v>23</v>
      </c>
      <c r="O54" s="114">
        <f>IF(N54=0,0,IF(N54&lt;10,1,IF(MOD(N54,30)&lt;10,ROUNDDOWN(N54/30,0),ROUNDUP(N54/30,0))))</f>
        <v>1</v>
      </c>
      <c r="P54" s="113">
        <v>12</v>
      </c>
      <c r="Q54" s="114">
        <f>IF(P54=0,0,IF(P54&lt;10,1,IF(MOD(P54,40)&lt;10,ROUNDDOWN(P54/40,0),ROUNDUP(P54/40,0))))</f>
        <v>1</v>
      </c>
      <c r="R54" s="113">
        <v>8</v>
      </c>
      <c r="S54" s="114">
        <f>IF(R54=0,0,IF(R54&lt;10,1,IF(MOD(R54,40)&lt;10,ROUNDDOWN(R54/40,0),ROUNDUP(R54/40,0))))</f>
        <v>1</v>
      </c>
      <c r="T54" s="113">
        <v>9</v>
      </c>
      <c r="U54" s="114">
        <f>IF(T54=0,0,IF(T54&lt;10,1,IF(MOD(T54,40)&lt;10,ROUNDDOWN(T54/40,0),ROUNDUP(T54/40,0))))</f>
        <v>1</v>
      </c>
      <c r="V54" s="113">
        <v>20</v>
      </c>
      <c r="W54" s="114">
        <f>IF(V54=0,0,IF(V54&lt;10,1,IF(MOD(V54,40)&lt;10,ROUNDDOWN(V54/40,0),ROUNDUP(V54/40,0))))</f>
        <v>1</v>
      </c>
      <c r="X54" s="113">
        <v>8</v>
      </c>
      <c r="Y54" s="114">
        <f>IF(X54=0,0,IF(X54&lt;10,1,IF(MOD(X54,40)&lt;10,ROUNDDOWN(X54/40,0),ROUNDUP(X54/40,0))))</f>
        <v>1</v>
      </c>
      <c r="Z54" s="113">
        <v>12</v>
      </c>
      <c r="AA54" s="114">
        <f>IF(Z54=0,0,IF(Z54&lt;10,1,IF(MOD(Z54,40)&lt;10,ROUNDDOWN(Z54/40,0),ROUNDUP(Z54/40,0))))</f>
        <v>1</v>
      </c>
      <c r="AB54" s="113"/>
      <c r="AC54" s="114">
        <f>IF(AB54=0,0,IF(AB54&lt;10,1,IF(MOD(AB54,40)&lt;10,ROUNDDOWN(AB54/40,0),ROUNDUP(AB54/40,0))))</f>
        <v>0</v>
      </c>
      <c r="AD54" s="113"/>
      <c r="AE54" s="114">
        <f>IF(AD54=0,0,IF(AD54&lt;10,1,IF(MOD(AD54,40)&lt;10,ROUNDDOWN(AD54/40,0),ROUNDUP(AD54/40,0))))</f>
        <v>0</v>
      </c>
      <c r="AF54" s="114"/>
      <c r="AG54" s="114">
        <f>IF(AF54=0,0,IF(AF54&lt;10,1,IF(MOD(AF54,40)&lt;10,ROUNDDOWN(AF54/40,0),ROUNDUP(AF54/40,0))))</f>
        <v>0</v>
      </c>
      <c r="AH54" s="113"/>
      <c r="AI54" s="114">
        <f>IF(AH54=0,0,IF(AH54&lt;10,1,IF(MOD(AH54,40)&lt;10,ROUNDDOWN(AH54/40,0),ROUNDUP(AH54/40,0))))</f>
        <v>0</v>
      </c>
      <c r="AJ54" s="113"/>
      <c r="AK54" s="114">
        <f>IF(AJ54=0,0,IF(AJ54&lt;10,1,IF(MOD(AJ54,40)&lt;10,ROUNDDOWN(AJ54/40,0),ROUNDUP(AJ54/40,0))))</f>
        <v>0</v>
      </c>
      <c r="AL54" s="113"/>
      <c r="AM54" s="114">
        <f>IF(AL54=0,0,IF(AL54&lt;10,1,IF(MOD(AL54,40)&lt;10,ROUNDDOWN(AL54/40,0),ROUNDUP(AL54/40,0))))</f>
        <v>0</v>
      </c>
      <c r="AN54" s="113">
        <f>SUM(J54+L54+N54+P54+R54+T54+V54+X54+Z54+AB54+AD54+AF54+AH54+AJ54+AL54)</f>
        <v>114</v>
      </c>
      <c r="AO54" s="113">
        <f>SUM(K54+M54+O54+Q54+S54+U54+W54+Y54+AA54+AC54+AE54+AG54+AI54+AK54+AM54)</f>
        <v>9</v>
      </c>
      <c r="AP54" s="113">
        <v>1</v>
      </c>
      <c r="AQ54" s="113">
        <v>4</v>
      </c>
      <c r="AR54" s="113">
        <f>SUM(AP54:AQ54)</f>
        <v>5</v>
      </c>
      <c r="AS54" s="142">
        <v>1</v>
      </c>
      <c r="AT54" s="185">
        <v>0</v>
      </c>
      <c r="AU54" s="142">
        <v>4</v>
      </c>
      <c r="AV54" s="185">
        <v>0</v>
      </c>
      <c r="AW54" s="142">
        <f>SUM(AS54:AV54)</f>
        <v>5</v>
      </c>
      <c r="AX54" s="128">
        <f>IF(AN54&lt;=0,0,IF(AN54&lt;=359,1,IF(AN54&lt;=719,2,IF(AN54&lt;=1079,3,IF(AN54&lt;=1679,4,IF(AN54&lt;=1680,5,IF(AN54&lt;=1680,1,5)))))))</f>
        <v>1</v>
      </c>
      <c r="AY54" s="129">
        <f>IF(AN54&gt;120,ROUND(((((K54+M54+O54)*30)+(J54+L54+N54))/50+(((Q54+S54+U54+W54+Y54+AA54)*40)+(P54+R54+T54+V54+X54+Z54))/50+(AC54+AE54+AG54+AI54+AK54+AM54)*2),0),IF((J54+L54+N54+P54+R54+T54+V54+X54+Z54)&lt;=0,0,IF((J54+L54+N54+P54+R54+T54+V54+X54+Z54)&lt;=20,1,IF((J54+L54+N54+P54+R54+T54+V54+X54+Z54)&lt;=40,2,IF((J54+L54+N54+P54+R54+T54+V54+X54+Z54)&lt;=60,3,IF((J54+L54+N54+P54+R54+T54+V54+X54+Z54)&lt;=80,4,IF((J54+L54+N54+P54+R54+T54+V54+X54+Z54)&lt;=100,5,IF((J54+L54+N54+P54+R54+T54+V54+X54+Z54)&lt;=120,6,0)))))))+((AC54+AE54+AG54+AI54+AK54+AM54)*2))</f>
        <v>6</v>
      </c>
      <c r="AZ54" s="113">
        <f>SUM(AX54:AY54)</f>
        <v>7</v>
      </c>
      <c r="BA54" s="113">
        <f>SUM(AP54)-AX54</f>
        <v>0</v>
      </c>
      <c r="BB54" s="113">
        <f>SUM(AQ54)-AY54</f>
        <v>-2</v>
      </c>
      <c r="BC54" s="113">
        <f>SUM(AR54)-AZ54</f>
        <v>-2</v>
      </c>
      <c r="BD54" s="130">
        <f>SUM(BC54)/AZ54*100</f>
        <v>-28.571428571428569</v>
      </c>
      <c r="BE54" s="113">
        <v>0</v>
      </c>
      <c r="BF54" s="113"/>
      <c r="BG54" s="113"/>
      <c r="BH54" s="113">
        <f>SUM(BC54)-BE54-BF54+BG54</f>
        <v>-2</v>
      </c>
      <c r="BI54" s="130">
        <f>SUM(BH54)/AZ54*100</f>
        <v>-28.571428571428569</v>
      </c>
      <c r="BK54" s="112"/>
      <c r="BL54" s="150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</row>
    <row r="55" spans="1:93" s="161" customFormat="1">
      <c r="A55" s="154"/>
      <c r="B55" s="154"/>
      <c r="C55" s="155" t="s">
        <v>369</v>
      </c>
      <c r="D55" s="155"/>
      <c r="E55" s="155"/>
      <c r="F55" s="155"/>
      <c r="G55" s="154"/>
      <c r="H55" s="154"/>
      <c r="I55" s="154"/>
      <c r="J55" s="156" t="s">
        <v>470</v>
      </c>
      <c r="K55" s="157"/>
      <c r="L55" s="154"/>
      <c r="M55" s="157"/>
      <c r="N55" s="154"/>
      <c r="O55" s="157"/>
      <c r="P55" s="154"/>
      <c r="Q55" s="157"/>
      <c r="R55" s="154"/>
      <c r="S55" s="157"/>
      <c r="T55" s="154"/>
      <c r="U55" s="157"/>
      <c r="V55" s="154"/>
      <c r="W55" s="157"/>
      <c r="X55" s="154"/>
      <c r="Y55" s="157"/>
      <c r="Z55" s="154"/>
      <c r="AA55" s="157"/>
      <c r="AB55" s="154"/>
      <c r="AC55" s="157"/>
      <c r="AD55" s="154"/>
      <c r="AE55" s="157"/>
      <c r="AF55" s="157"/>
      <c r="AG55" s="157"/>
      <c r="AH55" s="154"/>
      <c r="AI55" s="157"/>
      <c r="AJ55" s="154"/>
      <c r="AK55" s="157"/>
      <c r="AL55" s="154"/>
      <c r="AM55" s="157"/>
      <c r="AN55" s="163"/>
      <c r="AO55" s="154"/>
      <c r="AP55" s="154"/>
      <c r="AQ55" s="154"/>
      <c r="AR55" s="154"/>
      <c r="AS55" s="142"/>
      <c r="AT55" s="185"/>
      <c r="AU55" s="142"/>
      <c r="AV55" s="185"/>
      <c r="AW55" s="142"/>
      <c r="AX55" s="158"/>
      <c r="AY55" s="159"/>
      <c r="AZ55" s="154"/>
      <c r="BA55" s="154"/>
      <c r="BB55" s="154"/>
      <c r="BC55" s="154"/>
      <c r="BD55" s="130"/>
      <c r="BE55" s="154"/>
      <c r="BF55" s="154"/>
      <c r="BG55" s="154"/>
      <c r="BH55" s="154"/>
      <c r="BI55" s="160"/>
      <c r="BK55" s="162"/>
      <c r="BL55" s="150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</row>
    <row r="56" spans="1:93" s="161" customFormat="1">
      <c r="A56" s="154"/>
      <c r="B56" s="154"/>
      <c r="C56" s="155" t="s">
        <v>513</v>
      </c>
      <c r="D56" s="155"/>
      <c r="E56" s="155"/>
      <c r="F56" s="155"/>
      <c r="G56" s="154"/>
      <c r="H56" s="154"/>
      <c r="I56" s="154"/>
      <c r="J56" s="156" t="s">
        <v>540</v>
      </c>
      <c r="K56" s="157"/>
      <c r="L56" s="154"/>
      <c r="M56" s="157"/>
      <c r="N56" s="154"/>
      <c r="O56" s="157"/>
      <c r="P56" s="154"/>
      <c r="Q56" s="157"/>
      <c r="R56" s="154"/>
      <c r="S56" s="157"/>
      <c r="T56" s="154"/>
      <c r="U56" s="157"/>
      <c r="V56" s="154"/>
      <c r="W56" s="157"/>
      <c r="X56" s="154"/>
      <c r="Y56" s="157"/>
      <c r="Z56" s="154"/>
      <c r="AA56" s="157"/>
      <c r="AB56" s="154"/>
      <c r="AC56" s="157"/>
      <c r="AD56" s="154"/>
      <c r="AE56" s="157"/>
      <c r="AF56" s="157"/>
      <c r="AG56" s="157"/>
      <c r="AH56" s="154"/>
      <c r="AI56" s="157"/>
      <c r="AJ56" s="154"/>
      <c r="AK56" s="157"/>
      <c r="AL56" s="154"/>
      <c r="AM56" s="157"/>
      <c r="AN56" s="163"/>
      <c r="AO56" s="154"/>
      <c r="AP56" s="154"/>
      <c r="AQ56" s="154"/>
      <c r="AR56" s="154"/>
      <c r="AS56" s="142"/>
      <c r="AT56" s="185"/>
      <c r="AU56" s="142"/>
      <c r="AV56" s="185"/>
      <c r="AW56" s="142"/>
      <c r="AX56" s="158"/>
      <c r="AY56" s="159"/>
      <c r="AZ56" s="154"/>
      <c r="BA56" s="154"/>
      <c r="BB56" s="154"/>
      <c r="BC56" s="154"/>
      <c r="BD56" s="130"/>
      <c r="BE56" s="154"/>
      <c r="BF56" s="154"/>
      <c r="BG56" s="154"/>
      <c r="BH56" s="154"/>
      <c r="BI56" s="160"/>
      <c r="BK56" s="162"/>
      <c r="BL56" s="150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</row>
    <row r="57" spans="1:93" s="111" customFormat="1">
      <c r="A57" s="113">
        <v>17</v>
      </c>
      <c r="B57" s="113">
        <v>40010151</v>
      </c>
      <c r="C57" s="126" t="s">
        <v>78</v>
      </c>
      <c r="D57" s="126" t="s">
        <v>209</v>
      </c>
      <c r="E57" s="126" t="s">
        <v>185</v>
      </c>
      <c r="F57" s="126" t="s">
        <v>181</v>
      </c>
      <c r="G57" s="113">
        <v>30</v>
      </c>
      <c r="H57" s="113">
        <v>4</v>
      </c>
      <c r="I57" s="113" t="s">
        <v>283</v>
      </c>
      <c r="J57" s="113">
        <v>0</v>
      </c>
      <c r="K57" s="114">
        <f>IF(J57=0,0,IF(J57&lt;10,1,IF(MOD(J57,30)&lt;10,ROUNDDOWN(J57/30,0),ROUNDUP(J57/30,0))))</f>
        <v>0</v>
      </c>
      <c r="L57" s="113">
        <v>13</v>
      </c>
      <c r="M57" s="114">
        <f>IF(L57=0,0,IF(L57&lt;10,1,IF(MOD(L57,30)&lt;10,ROUNDDOWN(L57/30,0),ROUNDUP(L57/30,0))))</f>
        <v>1</v>
      </c>
      <c r="N57" s="113">
        <v>14</v>
      </c>
      <c r="O57" s="114">
        <f>IF(N57=0,0,IF(N57&lt;10,1,IF(MOD(N57,30)&lt;10,ROUNDDOWN(N57/30,0),ROUNDUP(N57/30,0))))</f>
        <v>1</v>
      </c>
      <c r="P57" s="113">
        <v>12</v>
      </c>
      <c r="Q57" s="114">
        <f>IF(P57=0,0,IF(P57&lt;10,1,IF(MOD(P57,40)&lt;10,ROUNDDOWN(P57/40,0),ROUNDUP(P57/40,0))))</f>
        <v>1</v>
      </c>
      <c r="R57" s="113">
        <v>13</v>
      </c>
      <c r="S57" s="114">
        <f>IF(R57=0,0,IF(R57&lt;10,1,IF(MOD(R57,40)&lt;10,ROUNDDOWN(R57/40,0),ROUNDUP(R57/40,0))))</f>
        <v>1</v>
      </c>
      <c r="T57" s="113">
        <v>11</v>
      </c>
      <c r="U57" s="114">
        <f>IF(T57=0,0,IF(T57&lt;10,1,IF(MOD(T57,40)&lt;10,ROUNDDOWN(T57/40,0),ROUNDUP(T57/40,0))))</f>
        <v>1</v>
      </c>
      <c r="V57" s="113">
        <v>13</v>
      </c>
      <c r="W57" s="114">
        <f>IF(V57=0,0,IF(V57&lt;10,1,IF(MOD(V57,40)&lt;10,ROUNDDOWN(V57/40,0),ROUNDUP(V57/40,0))))</f>
        <v>1</v>
      </c>
      <c r="X57" s="113">
        <v>9</v>
      </c>
      <c r="Y57" s="114">
        <f>IF(X57=0,0,IF(X57&lt;10,1,IF(MOD(X57,40)&lt;10,ROUNDDOWN(X57/40,0),ROUNDUP(X57/40,0))))</f>
        <v>1</v>
      </c>
      <c r="Z57" s="113">
        <v>22</v>
      </c>
      <c r="AA57" s="114">
        <f>IF(Z57=0,0,IF(Z57&lt;10,1,IF(MOD(Z57,40)&lt;10,ROUNDDOWN(Z57/40,0),ROUNDUP(Z57/40,0))))</f>
        <v>1</v>
      </c>
      <c r="AB57" s="113"/>
      <c r="AC57" s="114">
        <f>IF(AB57=0,0,IF(AB57&lt;10,1,IF(MOD(AB57,40)&lt;10,ROUNDDOWN(AB57/40,0),ROUNDUP(AB57/40,0))))</f>
        <v>0</v>
      </c>
      <c r="AD57" s="113"/>
      <c r="AE57" s="114">
        <f>IF(AD57=0,0,IF(AD57&lt;10,1,IF(MOD(AD57,40)&lt;10,ROUNDDOWN(AD57/40,0),ROUNDUP(AD57/40,0))))</f>
        <v>0</v>
      </c>
      <c r="AF57" s="114"/>
      <c r="AG57" s="114">
        <f>IF(AF57=0,0,IF(AF57&lt;10,1,IF(MOD(AF57,40)&lt;10,ROUNDDOWN(AF57/40,0),ROUNDUP(AF57/40,0))))</f>
        <v>0</v>
      </c>
      <c r="AH57" s="113"/>
      <c r="AI57" s="114">
        <f>IF(AH57=0,0,IF(AH57&lt;10,1,IF(MOD(AH57,40)&lt;10,ROUNDDOWN(AH57/40,0),ROUNDUP(AH57/40,0))))</f>
        <v>0</v>
      </c>
      <c r="AJ57" s="113"/>
      <c r="AK57" s="114">
        <f>IF(AJ57=0,0,IF(AJ57&lt;10,1,IF(MOD(AJ57,40)&lt;10,ROUNDDOWN(AJ57/40,0),ROUNDUP(AJ57/40,0))))</f>
        <v>0</v>
      </c>
      <c r="AL57" s="113"/>
      <c r="AM57" s="114">
        <f>IF(AL57=0,0,IF(AL57&lt;10,1,IF(MOD(AL57,40)&lt;10,ROUNDDOWN(AL57/40,0),ROUNDUP(AL57/40,0))))</f>
        <v>0</v>
      </c>
      <c r="AN57" s="113">
        <f>SUM(J57+L57+N57+P57+R57+T57+V57+X57+Z57+AB57+AD57+AF57+AH57+AJ57+AL57)</f>
        <v>107</v>
      </c>
      <c r="AO57" s="113">
        <f>SUM(K57+M57+O57+Q57+S57+U57+W57+Y57+AA57+AC57+AE57+AG57+AI57+AK57+AM57)</f>
        <v>8</v>
      </c>
      <c r="AP57" s="113">
        <v>1</v>
      </c>
      <c r="AQ57" s="113">
        <v>4</v>
      </c>
      <c r="AR57" s="113">
        <f>SUM(AP57:AQ57)</f>
        <v>5</v>
      </c>
      <c r="AS57" s="142">
        <v>1</v>
      </c>
      <c r="AT57" s="185">
        <v>0</v>
      </c>
      <c r="AU57" s="142">
        <v>4</v>
      </c>
      <c r="AV57" s="185">
        <v>0</v>
      </c>
      <c r="AW57" s="142">
        <f>SUM(AS57:AV57)</f>
        <v>5</v>
      </c>
      <c r="AX57" s="128">
        <f>IF(AN57&lt;=0,0,IF(AN57&lt;=359,1,IF(AN57&lt;=719,2,IF(AN57&lt;=1079,3,IF(AN57&lt;=1679,4,IF(AN57&lt;=1680,5,IF(AN57&lt;=1680,1,5)))))))</f>
        <v>1</v>
      </c>
      <c r="AY57" s="129">
        <f>IF(AN57&gt;120,ROUND(((((K57+M57+O57)*30)+(J57+L57+N57))/50+(((Q57+S57+U57+W57+Y57+AA57)*40)+(P57+R57+T57+V57+X57+Z57))/50+(AC57+AE57+AG57+AI57+AK57+AM57)*2),0),IF((J57+L57+N57+P57+R57+T57+V57+X57+Z57)&lt;=0,0,IF((J57+L57+N57+P57+R57+T57+V57+X57+Z57)&lt;=20,1,IF((J57+L57+N57+P57+R57+T57+V57+X57+Z57)&lt;=40,2,IF((J57+L57+N57+P57+R57+T57+V57+X57+Z57)&lt;=60,3,IF((J57+L57+N57+P57+R57+T57+V57+X57+Z57)&lt;=80,4,IF((J57+L57+N57+P57+R57+T57+V57+X57+Z57)&lt;=100,5,IF((J57+L57+N57+P57+R57+T57+V57+X57+Z57)&lt;=120,6,0)))))))+((AC57+AE57+AG57+AI57+AK57+AM57)*2))</f>
        <v>6</v>
      </c>
      <c r="AZ57" s="113">
        <f>SUM(AX57:AY57)</f>
        <v>7</v>
      </c>
      <c r="BA57" s="113">
        <f>SUM(AP57)-AX57</f>
        <v>0</v>
      </c>
      <c r="BB57" s="113">
        <f>SUM(AQ57)-AY57</f>
        <v>-2</v>
      </c>
      <c r="BC57" s="113">
        <f>SUM(AR57)-AZ57</f>
        <v>-2</v>
      </c>
      <c r="BD57" s="130">
        <f>SUM(BC57)/AZ57*100</f>
        <v>-28.571428571428569</v>
      </c>
      <c r="BE57" s="113">
        <v>0</v>
      </c>
      <c r="BF57" s="113"/>
      <c r="BG57" s="113"/>
      <c r="BH57" s="113">
        <f>SUM(BC57)-BE57-BF57+BG57</f>
        <v>-2</v>
      </c>
      <c r="BI57" s="130">
        <f>SUM(BH57)/AZ57*100</f>
        <v>-28.571428571428569</v>
      </c>
      <c r="BK57" s="112"/>
      <c r="BL57" s="150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</row>
    <row r="58" spans="1:93" s="161" customFormat="1">
      <c r="A58" s="154"/>
      <c r="B58" s="154"/>
      <c r="C58" s="155" t="s">
        <v>369</v>
      </c>
      <c r="D58" s="155"/>
      <c r="E58" s="155"/>
      <c r="F58" s="155"/>
      <c r="G58" s="154"/>
      <c r="H58" s="154"/>
      <c r="I58" s="154"/>
      <c r="J58" s="156" t="s">
        <v>503</v>
      </c>
      <c r="K58" s="157"/>
      <c r="L58" s="154"/>
      <c r="M58" s="157"/>
      <c r="N58" s="154"/>
      <c r="O58" s="157"/>
      <c r="P58" s="154"/>
      <c r="Q58" s="157"/>
      <c r="R58" s="154"/>
      <c r="S58" s="157"/>
      <c r="T58" s="154"/>
      <c r="U58" s="157"/>
      <c r="V58" s="154"/>
      <c r="W58" s="157"/>
      <c r="X58" s="154"/>
      <c r="Y58" s="157"/>
      <c r="Z58" s="154"/>
      <c r="AA58" s="157"/>
      <c r="AB58" s="154"/>
      <c r="AC58" s="157"/>
      <c r="AD58" s="154"/>
      <c r="AE58" s="157"/>
      <c r="AF58" s="157"/>
      <c r="AG58" s="157"/>
      <c r="AH58" s="154"/>
      <c r="AI58" s="157"/>
      <c r="AJ58" s="154"/>
      <c r="AK58" s="157"/>
      <c r="AL58" s="154"/>
      <c r="AM58" s="157"/>
      <c r="AN58" s="163"/>
      <c r="AO58" s="154"/>
      <c r="AP58" s="154"/>
      <c r="AQ58" s="154"/>
      <c r="AR58" s="154"/>
      <c r="AS58" s="154"/>
      <c r="AT58" s="185"/>
      <c r="AU58" s="154"/>
      <c r="AV58" s="185"/>
      <c r="AW58" s="154"/>
      <c r="AX58" s="158"/>
      <c r="AY58" s="159"/>
      <c r="AZ58" s="154"/>
      <c r="BA58" s="154"/>
      <c r="BB58" s="154"/>
      <c r="BC58" s="154"/>
      <c r="BD58" s="130"/>
      <c r="BE58" s="154"/>
      <c r="BF58" s="154"/>
      <c r="BG58" s="154"/>
      <c r="BH58" s="154"/>
      <c r="BI58" s="160"/>
      <c r="BK58" s="162"/>
      <c r="BL58" s="150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</row>
    <row r="59" spans="1:93" s="161" customFormat="1">
      <c r="A59" s="154"/>
      <c r="B59" s="154"/>
      <c r="C59" s="155" t="s">
        <v>513</v>
      </c>
      <c r="D59" s="155"/>
      <c r="E59" s="155"/>
      <c r="F59" s="155"/>
      <c r="G59" s="154"/>
      <c r="H59" s="154"/>
      <c r="I59" s="154"/>
      <c r="J59" s="156" t="s">
        <v>623</v>
      </c>
      <c r="K59" s="157"/>
      <c r="L59" s="154"/>
      <c r="M59" s="157"/>
      <c r="N59" s="154"/>
      <c r="O59" s="157"/>
      <c r="P59" s="154"/>
      <c r="Q59" s="157"/>
      <c r="R59" s="154"/>
      <c r="S59" s="157"/>
      <c r="T59" s="154"/>
      <c r="U59" s="157"/>
      <c r="V59" s="154"/>
      <c r="W59" s="157"/>
      <c r="X59" s="154"/>
      <c r="Y59" s="157"/>
      <c r="Z59" s="154"/>
      <c r="AA59" s="157"/>
      <c r="AB59" s="154"/>
      <c r="AC59" s="157"/>
      <c r="AD59" s="154"/>
      <c r="AE59" s="157"/>
      <c r="AF59" s="157"/>
      <c r="AG59" s="157"/>
      <c r="AH59" s="154"/>
      <c r="AI59" s="157"/>
      <c r="AJ59" s="154"/>
      <c r="AK59" s="157"/>
      <c r="AL59" s="154"/>
      <c r="AM59" s="157"/>
      <c r="AN59" s="163"/>
      <c r="AO59" s="154"/>
      <c r="AP59" s="154"/>
      <c r="AQ59" s="154"/>
      <c r="AR59" s="154"/>
      <c r="AS59" s="154"/>
      <c r="AT59" s="185"/>
      <c r="AU59" s="154"/>
      <c r="AV59" s="185"/>
      <c r="AW59" s="154"/>
      <c r="AX59" s="158"/>
      <c r="AY59" s="159"/>
      <c r="AZ59" s="154"/>
      <c r="BA59" s="154"/>
      <c r="BB59" s="154"/>
      <c r="BC59" s="154"/>
      <c r="BD59" s="130"/>
      <c r="BE59" s="154"/>
      <c r="BF59" s="154"/>
      <c r="BG59" s="154"/>
      <c r="BH59" s="154"/>
      <c r="BI59" s="160"/>
      <c r="BK59" s="162"/>
      <c r="BL59" s="150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</row>
    <row r="60" spans="1:93" s="111" customFormat="1">
      <c r="A60" s="113">
        <v>18</v>
      </c>
      <c r="B60" s="113">
        <v>40010058</v>
      </c>
      <c r="C60" s="126" t="s">
        <v>64</v>
      </c>
      <c r="D60" s="126" t="s">
        <v>194</v>
      </c>
      <c r="E60" s="126" t="s">
        <v>183</v>
      </c>
      <c r="F60" s="126" t="s">
        <v>181</v>
      </c>
      <c r="G60" s="113">
        <v>7</v>
      </c>
      <c r="H60" s="113">
        <v>1</v>
      </c>
      <c r="I60" s="113" t="s">
        <v>283</v>
      </c>
      <c r="J60" s="113">
        <v>0</v>
      </c>
      <c r="K60" s="114">
        <f>IF(J60=0,0,IF(J60&lt;10,1,IF(MOD(J60,30)&lt;10,ROUNDDOWN(J60/30,0),ROUNDUP(J60/30,0))))</f>
        <v>0</v>
      </c>
      <c r="L60" s="113">
        <v>16</v>
      </c>
      <c r="M60" s="114">
        <f>IF(L60=0,0,IF(L60&lt;10,1,IF(MOD(L60,30)&lt;10,ROUNDDOWN(L60/30,0),ROUNDUP(L60/30,0))))</f>
        <v>1</v>
      </c>
      <c r="N60" s="113">
        <v>11</v>
      </c>
      <c r="O60" s="114">
        <f>IF(N60=0,0,IF(N60&lt;10,1,IF(MOD(N60,30)&lt;10,ROUNDDOWN(N60/30,0),ROUNDUP(N60/30,0))))</f>
        <v>1</v>
      </c>
      <c r="P60" s="113">
        <v>12</v>
      </c>
      <c r="Q60" s="114">
        <f>IF(P60=0,0,IF(P60&lt;10,1,IF(MOD(P60,40)&lt;10,ROUNDDOWN(P60/40,0),ROUNDUP(P60/40,0))))</f>
        <v>1</v>
      </c>
      <c r="R60" s="113">
        <v>16</v>
      </c>
      <c r="S60" s="114">
        <f>IF(R60=0,0,IF(R60&lt;10,1,IF(MOD(R60,40)&lt;10,ROUNDDOWN(R60/40,0),ROUNDUP(R60/40,0))))</f>
        <v>1</v>
      </c>
      <c r="T60" s="113">
        <v>17</v>
      </c>
      <c r="U60" s="114">
        <f>IF(T60=0,0,IF(T60&lt;10,1,IF(MOD(T60,40)&lt;10,ROUNDDOWN(T60/40,0),ROUNDUP(T60/40,0))))</f>
        <v>1</v>
      </c>
      <c r="V60" s="113">
        <v>12</v>
      </c>
      <c r="W60" s="114">
        <f>IF(V60=0,0,IF(V60&lt;10,1,IF(MOD(V60,40)&lt;10,ROUNDDOWN(V60/40,0),ROUNDUP(V60/40,0))))</f>
        <v>1</v>
      </c>
      <c r="X60" s="113">
        <v>10</v>
      </c>
      <c r="Y60" s="114">
        <f>IF(X60=0,0,IF(X60&lt;10,1,IF(MOD(X60,40)&lt;10,ROUNDDOWN(X60/40,0),ROUNDUP(X60/40,0))))</f>
        <v>1</v>
      </c>
      <c r="Z60" s="113">
        <v>16</v>
      </c>
      <c r="AA60" s="114">
        <f>IF(Z60=0,0,IF(Z60&lt;10,1,IF(MOD(Z60,40)&lt;10,ROUNDDOWN(Z60/40,0),ROUNDUP(Z60/40,0))))</f>
        <v>1</v>
      </c>
      <c r="AB60" s="113"/>
      <c r="AC60" s="114">
        <f>IF(AB60=0,0,IF(AB60&lt;10,1,IF(MOD(AB60,40)&lt;10,ROUNDDOWN(AB60/40,0),ROUNDUP(AB60/40,0))))</f>
        <v>0</v>
      </c>
      <c r="AD60" s="113"/>
      <c r="AE60" s="114">
        <f>IF(AD60=0,0,IF(AD60&lt;10,1,IF(MOD(AD60,40)&lt;10,ROUNDDOWN(AD60/40,0),ROUNDUP(AD60/40,0))))</f>
        <v>0</v>
      </c>
      <c r="AF60" s="114"/>
      <c r="AG60" s="114">
        <f>IF(AF60=0,0,IF(AF60&lt;10,1,IF(MOD(AF60,40)&lt;10,ROUNDDOWN(AF60/40,0),ROUNDUP(AF60/40,0))))</f>
        <v>0</v>
      </c>
      <c r="AH60" s="113"/>
      <c r="AI60" s="114">
        <f>IF(AH60=0,0,IF(AH60&lt;10,1,IF(MOD(AH60,40)&lt;10,ROUNDDOWN(AH60/40,0),ROUNDUP(AH60/40,0))))</f>
        <v>0</v>
      </c>
      <c r="AJ60" s="113"/>
      <c r="AK60" s="114">
        <f>IF(AJ60=0,0,IF(AJ60&lt;10,1,IF(MOD(AJ60,40)&lt;10,ROUNDDOWN(AJ60/40,0),ROUNDUP(AJ60/40,0))))</f>
        <v>0</v>
      </c>
      <c r="AL60" s="113"/>
      <c r="AM60" s="114">
        <f>IF(AL60=0,0,IF(AL60&lt;10,1,IF(MOD(AL60,40)&lt;10,ROUNDDOWN(AL60/40,0),ROUNDUP(AL60/40,0))))</f>
        <v>0</v>
      </c>
      <c r="AN60" s="113">
        <f>SUM(J60+L60+N60+P60+R60+T60+V60+X60+Z60+AB60+AD60+AF60+AH60+AJ60+AL60)</f>
        <v>110</v>
      </c>
      <c r="AO60" s="113">
        <f>SUM(K60+M60+O60+Q60+S60+U60+W60+Y60+AA60+AC60+AE60+AG60+AI60+AK60+AM60)</f>
        <v>8</v>
      </c>
      <c r="AP60" s="113">
        <v>1</v>
      </c>
      <c r="AQ60" s="113">
        <v>4</v>
      </c>
      <c r="AR60" s="113">
        <f>SUM(AP60:AQ60)</f>
        <v>5</v>
      </c>
      <c r="AS60" s="142">
        <v>1</v>
      </c>
      <c r="AT60" s="185">
        <v>0</v>
      </c>
      <c r="AU60" s="142">
        <v>4</v>
      </c>
      <c r="AV60" s="185">
        <v>0</v>
      </c>
      <c r="AW60" s="142">
        <f>SUM(AS60:AV60)</f>
        <v>5</v>
      </c>
      <c r="AX60" s="128">
        <f>IF(AN60&lt;=0,0,IF(AN60&lt;=359,1,IF(AN60&lt;=719,2,IF(AN60&lt;=1079,3,IF(AN60&lt;=1679,4,IF(AN60&lt;=1680,5,IF(AN60&lt;=1680,1,5)))))))</f>
        <v>1</v>
      </c>
      <c r="AY60" s="129">
        <f>IF(AN60&gt;120,ROUND(((((K60+M60+O60)*30)+(J60+L60+N60))/50+(((Q60+S60+U60+W60+Y60+AA60)*40)+(P60+R60+T60+V60+X60+Z60))/50+(AC60+AE60+AG60+AI60+AK60+AM60)*2),0),IF((J60+L60+N60+P60+R60+T60+V60+X60+Z60)&lt;=0,0,IF((J60+L60+N60+P60+R60+T60+V60+X60+Z60)&lt;=20,1,IF((J60+L60+N60+P60+R60+T60+V60+X60+Z60)&lt;=40,2,IF((J60+L60+N60+P60+R60+T60+V60+X60+Z60)&lt;=60,3,IF((J60+L60+N60+P60+R60+T60+V60+X60+Z60)&lt;=80,4,IF((J60+L60+N60+P60+R60+T60+V60+X60+Z60)&lt;=100,5,IF((J60+L60+N60+P60+R60+T60+V60+X60+Z60)&lt;=120,6,0)))))))+((AC60+AE60+AG60+AI60+AK60+AM60)*2))</f>
        <v>6</v>
      </c>
      <c r="AZ60" s="113">
        <f>SUM(AX60:AY60)</f>
        <v>7</v>
      </c>
      <c r="BA60" s="113">
        <f>SUM(AP60)-AX60</f>
        <v>0</v>
      </c>
      <c r="BB60" s="113">
        <f>SUM(AQ60)-AY60</f>
        <v>-2</v>
      </c>
      <c r="BC60" s="113">
        <f>SUM(AR60)-AZ60</f>
        <v>-2</v>
      </c>
      <c r="BD60" s="130">
        <f>SUM(BC60)/AZ60*100</f>
        <v>-28.571428571428569</v>
      </c>
      <c r="BE60" s="113">
        <v>0</v>
      </c>
      <c r="BF60" s="113"/>
      <c r="BG60" s="113"/>
      <c r="BH60" s="113">
        <f>SUM(BC60)-BE60-BF60+BG60</f>
        <v>-2</v>
      </c>
      <c r="BI60" s="130">
        <f>SUM(BH60)/AZ60*100</f>
        <v>-28.571428571428569</v>
      </c>
      <c r="BK60" s="112"/>
      <c r="BL60" s="150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</row>
    <row r="61" spans="1:93" s="161" customFormat="1">
      <c r="A61" s="154"/>
      <c r="B61" s="154"/>
      <c r="C61" s="155" t="s">
        <v>369</v>
      </c>
      <c r="D61" s="155"/>
      <c r="E61" s="155"/>
      <c r="F61" s="155"/>
      <c r="G61" s="154"/>
      <c r="H61" s="154"/>
      <c r="I61" s="154"/>
      <c r="J61" s="156" t="s">
        <v>473</v>
      </c>
      <c r="K61" s="157"/>
      <c r="L61" s="154"/>
      <c r="M61" s="157"/>
      <c r="N61" s="154"/>
      <c r="O61" s="157"/>
      <c r="P61" s="154"/>
      <c r="Q61" s="157"/>
      <c r="R61" s="154"/>
      <c r="S61" s="157"/>
      <c r="T61" s="154"/>
      <c r="U61" s="157"/>
      <c r="V61" s="154"/>
      <c r="W61" s="157"/>
      <c r="X61" s="154"/>
      <c r="Y61" s="157"/>
      <c r="Z61" s="154"/>
      <c r="AA61" s="157"/>
      <c r="AB61" s="154"/>
      <c r="AC61" s="157"/>
      <c r="AD61" s="154"/>
      <c r="AE61" s="157"/>
      <c r="AF61" s="157"/>
      <c r="AG61" s="157"/>
      <c r="AH61" s="154"/>
      <c r="AI61" s="157"/>
      <c r="AJ61" s="154"/>
      <c r="AK61" s="157"/>
      <c r="AL61" s="154"/>
      <c r="AM61" s="157"/>
      <c r="AN61" s="163"/>
      <c r="AO61" s="154"/>
      <c r="AP61" s="154"/>
      <c r="AQ61" s="154"/>
      <c r="AR61" s="154"/>
      <c r="AS61" s="154"/>
      <c r="AT61" s="185"/>
      <c r="AU61" s="154"/>
      <c r="AV61" s="185"/>
      <c r="AW61" s="154"/>
      <c r="AX61" s="158"/>
      <c r="AY61" s="159"/>
      <c r="AZ61" s="154"/>
      <c r="BA61" s="154"/>
      <c r="BB61" s="154"/>
      <c r="BC61" s="154"/>
      <c r="BD61" s="130"/>
      <c r="BE61" s="154"/>
      <c r="BF61" s="154"/>
      <c r="BG61" s="154"/>
      <c r="BH61" s="154"/>
      <c r="BI61" s="160"/>
      <c r="BK61" s="162"/>
      <c r="BL61" s="150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</row>
    <row r="62" spans="1:93" s="161" customFormat="1">
      <c r="A62" s="154"/>
      <c r="B62" s="154"/>
      <c r="C62" s="155" t="s">
        <v>513</v>
      </c>
      <c r="D62" s="155"/>
      <c r="E62" s="155"/>
      <c r="F62" s="155"/>
      <c r="G62" s="154"/>
      <c r="H62" s="154"/>
      <c r="I62" s="154"/>
      <c r="J62" s="156" t="s">
        <v>625</v>
      </c>
      <c r="K62" s="157"/>
      <c r="L62" s="154"/>
      <c r="M62" s="157"/>
      <c r="N62" s="154"/>
      <c r="O62" s="157"/>
      <c r="P62" s="154"/>
      <c r="Q62" s="157"/>
      <c r="R62" s="154"/>
      <c r="S62" s="157"/>
      <c r="T62" s="154"/>
      <c r="U62" s="157"/>
      <c r="V62" s="154"/>
      <c r="W62" s="157"/>
      <c r="X62" s="154"/>
      <c r="Y62" s="157"/>
      <c r="Z62" s="154"/>
      <c r="AA62" s="157"/>
      <c r="AB62" s="154"/>
      <c r="AC62" s="157"/>
      <c r="AD62" s="154"/>
      <c r="AE62" s="157"/>
      <c r="AF62" s="157"/>
      <c r="AG62" s="157"/>
      <c r="AH62" s="154"/>
      <c r="AI62" s="157"/>
      <c r="AJ62" s="154"/>
      <c r="AK62" s="157"/>
      <c r="AL62" s="154"/>
      <c r="AM62" s="157"/>
      <c r="AN62" s="163"/>
      <c r="AO62" s="154"/>
      <c r="AP62" s="154"/>
      <c r="AQ62" s="154"/>
      <c r="AR62" s="154"/>
      <c r="AS62" s="154"/>
      <c r="AT62" s="185"/>
      <c r="AU62" s="154"/>
      <c r="AV62" s="185"/>
      <c r="AW62" s="154"/>
      <c r="AX62" s="158"/>
      <c r="AY62" s="159"/>
      <c r="AZ62" s="154"/>
      <c r="BA62" s="154"/>
      <c r="BB62" s="154"/>
      <c r="BC62" s="154"/>
      <c r="BD62" s="130"/>
      <c r="BE62" s="154"/>
      <c r="BF62" s="154"/>
      <c r="BG62" s="154"/>
      <c r="BH62" s="154"/>
      <c r="BI62" s="160"/>
      <c r="BK62" s="162"/>
      <c r="BL62" s="150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</row>
    <row r="63" spans="1:93" s="111" customFormat="1">
      <c r="A63" s="113">
        <v>19</v>
      </c>
      <c r="B63" s="113">
        <v>40010145</v>
      </c>
      <c r="C63" s="126" t="s">
        <v>173</v>
      </c>
      <c r="D63" s="126" t="s">
        <v>207</v>
      </c>
      <c r="E63" s="126" t="s">
        <v>185</v>
      </c>
      <c r="F63" s="126" t="s">
        <v>181</v>
      </c>
      <c r="G63" s="113">
        <v>35</v>
      </c>
      <c r="H63" s="113">
        <v>1</v>
      </c>
      <c r="I63" s="113" t="s">
        <v>283</v>
      </c>
      <c r="J63" s="113">
        <v>8</v>
      </c>
      <c r="K63" s="114">
        <f>IF(J63=0,0,IF(J63&lt;10,1,IF(MOD(J63,30)&lt;10,ROUNDDOWN(J63/30,0),ROUNDUP(J63/30,0))))</f>
        <v>1</v>
      </c>
      <c r="L63" s="113">
        <v>8</v>
      </c>
      <c r="M63" s="114">
        <f>IF(L63=0,0,IF(L63&lt;10,1,IF(MOD(L63,30)&lt;10,ROUNDDOWN(L63/30,0),ROUNDUP(L63/30,0))))</f>
        <v>1</v>
      </c>
      <c r="N63" s="113">
        <v>9</v>
      </c>
      <c r="O63" s="114">
        <f>IF(N63=0,0,IF(N63&lt;10,1,IF(MOD(N63,30)&lt;10,ROUNDDOWN(N63/30,0),ROUNDUP(N63/30,0))))</f>
        <v>1</v>
      </c>
      <c r="P63" s="113">
        <v>10</v>
      </c>
      <c r="Q63" s="114">
        <f>IF(P63=0,0,IF(P63&lt;10,1,IF(MOD(P63,40)&lt;10,ROUNDDOWN(P63/40,0),ROUNDUP(P63/40,0))))</f>
        <v>1</v>
      </c>
      <c r="R63" s="113">
        <v>22</v>
      </c>
      <c r="S63" s="114">
        <f>IF(R63=0,0,IF(R63&lt;10,1,IF(MOD(R63,40)&lt;10,ROUNDDOWN(R63/40,0),ROUNDUP(R63/40,0))))</f>
        <v>1</v>
      </c>
      <c r="T63" s="113">
        <v>13</v>
      </c>
      <c r="U63" s="114">
        <f>IF(T63=0,0,IF(T63&lt;10,1,IF(MOD(T63,40)&lt;10,ROUNDDOWN(T63/40,0),ROUNDUP(T63/40,0))))</f>
        <v>1</v>
      </c>
      <c r="V63" s="113">
        <v>23</v>
      </c>
      <c r="W63" s="114">
        <f>IF(V63=0,0,IF(V63&lt;10,1,IF(MOD(V63,40)&lt;10,ROUNDDOWN(V63/40,0),ROUNDUP(V63/40,0))))</f>
        <v>1</v>
      </c>
      <c r="X63" s="113">
        <v>16</v>
      </c>
      <c r="Y63" s="114">
        <f>IF(X63=0,0,IF(X63&lt;10,1,IF(MOD(X63,40)&lt;10,ROUNDDOWN(X63/40,0),ROUNDUP(X63/40,0))))</f>
        <v>1</v>
      </c>
      <c r="Z63" s="113">
        <v>17</v>
      </c>
      <c r="AA63" s="114">
        <f>IF(Z63=0,0,IF(Z63&lt;10,1,IF(MOD(Z63,40)&lt;10,ROUNDDOWN(Z63/40,0),ROUNDUP(Z63/40,0))))</f>
        <v>1</v>
      </c>
      <c r="AB63" s="113"/>
      <c r="AC63" s="114">
        <f>IF(AB63=0,0,IF(AB63&lt;10,1,IF(MOD(AB63,40)&lt;10,ROUNDDOWN(AB63/40,0),ROUNDUP(AB63/40,0))))</f>
        <v>0</v>
      </c>
      <c r="AD63" s="113"/>
      <c r="AE63" s="114">
        <f>IF(AD63=0,0,IF(AD63&lt;10,1,IF(MOD(AD63,40)&lt;10,ROUNDDOWN(AD63/40,0),ROUNDUP(AD63/40,0))))</f>
        <v>0</v>
      </c>
      <c r="AF63" s="114"/>
      <c r="AG63" s="114">
        <f>IF(AF63=0,0,IF(AF63&lt;10,1,IF(MOD(AF63,40)&lt;10,ROUNDDOWN(AF63/40,0),ROUNDUP(AF63/40,0))))</f>
        <v>0</v>
      </c>
      <c r="AH63" s="113"/>
      <c r="AI63" s="114">
        <f>IF(AH63=0,0,IF(AH63&lt;10,1,IF(MOD(AH63,40)&lt;10,ROUNDDOWN(AH63/40,0),ROUNDUP(AH63/40,0))))</f>
        <v>0</v>
      </c>
      <c r="AJ63" s="113"/>
      <c r="AK63" s="114">
        <f>IF(AJ63=0,0,IF(AJ63&lt;10,1,IF(MOD(AJ63,40)&lt;10,ROUNDDOWN(AJ63/40,0),ROUNDUP(AJ63/40,0))))</f>
        <v>0</v>
      </c>
      <c r="AL63" s="113"/>
      <c r="AM63" s="114">
        <f>IF(AL63=0,0,IF(AL63&lt;10,1,IF(MOD(AL63,40)&lt;10,ROUNDDOWN(AL63/40,0),ROUNDUP(AL63/40,0))))</f>
        <v>0</v>
      </c>
      <c r="AN63" s="113">
        <f>SUM(J63+L63+N63+P63+R63+T63+V63+X63+Z63+AB63+AD63+AF63+AH63+AJ63+AL63)</f>
        <v>126</v>
      </c>
      <c r="AO63" s="113">
        <f>SUM(K63+M63+O63+Q63+S63+U63+W63+Y63+AA63+AC63+AE63+AG63+AI63+AK63+AM63)</f>
        <v>9</v>
      </c>
      <c r="AP63" s="113">
        <v>1</v>
      </c>
      <c r="AQ63" s="113">
        <v>7</v>
      </c>
      <c r="AR63" s="113">
        <f>SUM(AP63:AQ63)</f>
        <v>8</v>
      </c>
      <c r="AS63" s="142">
        <v>1</v>
      </c>
      <c r="AT63" s="185">
        <v>0</v>
      </c>
      <c r="AU63" s="142">
        <v>7</v>
      </c>
      <c r="AV63" s="185">
        <v>0</v>
      </c>
      <c r="AW63" s="142">
        <f>SUM(AS63:AV63)</f>
        <v>8</v>
      </c>
      <c r="AX63" s="128">
        <f>IF(AN63&lt;=0,0,IF(AN63&lt;=359,1,IF(AN63&lt;=719,2,IF(AN63&lt;=1079,3,IF(AN63&lt;=1679,4,IF(AN63&lt;=1680,5,IF(AN63&lt;=1680,1,5)))))))</f>
        <v>1</v>
      </c>
      <c r="AY63" s="129">
        <f>IF(AN63&gt;120,ROUND(((((K63+M63+O63)*30)+(J63+L63+N63))/50+(((Q63+S63+U63+W63+Y63+AA63)*40)+(P63+R63+T63+V63+X63+Z63))/50+(AC63+AE63+AG63+AI63+AK63+AM63)*2),0),IF((J63+L63+N63+P63+R63+T63+V63+X63+Z63)&lt;=0,0,IF((J63+L63+N63+P63+R63+T63+V63+X63+Z63)&lt;=20,1,IF((J63+L63+N63+P63+R63+T63+V63+X63+Z63)&lt;=40,2,IF((J63+L63+N63+P63+R63+T63+V63+X63+Z63)&lt;=60,3,IF((J63+L63+N63+P63+R63+T63+V63+X63+Z63)&lt;=80,4,IF((J63+L63+N63+P63+R63+T63+V63+X63+Z63)&lt;=100,5,IF((J63+L63+N63+P63+R63+T63+V63+X63+Z63)&lt;=120,6,0)))))))+((AC63+AE63+AG63+AI63+AK63+AM63)*2))</f>
        <v>9</v>
      </c>
      <c r="AZ63" s="113">
        <f>SUM(AX63:AY63)</f>
        <v>10</v>
      </c>
      <c r="BA63" s="113">
        <f>SUM(AP63)-AX63</f>
        <v>0</v>
      </c>
      <c r="BB63" s="113">
        <f>SUM(AQ63)-AY63</f>
        <v>-2</v>
      </c>
      <c r="BC63" s="113">
        <f>SUM(AR63)-AZ63</f>
        <v>-2</v>
      </c>
      <c r="BD63" s="130">
        <f>SUM(BC63)/AZ63*100</f>
        <v>-20</v>
      </c>
      <c r="BE63" s="113">
        <v>0</v>
      </c>
      <c r="BF63" s="113"/>
      <c r="BG63" s="113"/>
      <c r="BH63" s="113">
        <f>SUM(BC63)-BE63-BF63+BG63</f>
        <v>-2</v>
      </c>
      <c r="BI63" s="130">
        <f>SUM(BH63)/AZ63*100</f>
        <v>-20</v>
      </c>
      <c r="BK63" s="112"/>
      <c r="BL63" s="150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</row>
    <row r="64" spans="1:93" s="161" customFormat="1">
      <c r="A64" s="154"/>
      <c r="B64" s="154"/>
      <c r="C64" s="155" t="s">
        <v>369</v>
      </c>
      <c r="D64" s="155"/>
      <c r="E64" s="155"/>
      <c r="F64" s="155"/>
      <c r="G64" s="154"/>
      <c r="H64" s="154"/>
      <c r="I64" s="154"/>
      <c r="J64" s="156" t="s">
        <v>460</v>
      </c>
      <c r="K64" s="157"/>
      <c r="L64" s="154"/>
      <c r="M64" s="157"/>
      <c r="N64" s="154"/>
      <c r="O64" s="157"/>
      <c r="P64" s="154"/>
      <c r="Q64" s="157"/>
      <c r="R64" s="154"/>
      <c r="S64" s="157"/>
      <c r="T64" s="154"/>
      <c r="U64" s="157"/>
      <c r="V64" s="154"/>
      <c r="W64" s="157"/>
      <c r="X64" s="154"/>
      <c r="Y64" s="157"/>
      <c r="Z64" s="154"/>
      <c r="AA64" s="157"/>
      <c r="AB64" s="154"/>
      <c r="AC64" s="157"/>
      <c r="AD64" s="154"/>
      <c r="AE64" s="157"/>
      <c r="AF64" s="157"/>
      <c r="AG64" s="157"/>
      <c r="AH64" s="154"/>
      <c r="AI64" s="157"/>
      <c r="AJ64" s="154"/>
      <c r="AK64" s="157"/>
      <c r="AL64" s="154"/>
      <c r="AM64" s="157"/>
      <c r="AN64" s="163"/>
      <c r="AO64" s="154"/>
      <c r="AP64" s="154"/>
      <c r="AQ64" s="154"/>
      <c r="AR64" s="154"/>
      <c r="AS64" s="154"/>
      <c r="AT64" s="185"/>
      <c r="AU64" s="154"/>
      <c r="AV64" s="185"/>
      <c r="AW64" s="154"/>
      <c r="AX64" s="158"/>
      <c r="AY64" s="159"/>
      <c r="AZ64" s="154"/>
      <c r="BA64" s="154"/>
      <c r="BB64" s="154"/>
      <c r="BC64" s="154"/>
      <c r="BD64" s="130"/>
      <c r="BE64" s="154"/>
      <c r="BF64" s="154"/>
      <c r="BG64" s="154"/>
      <c r="BH64" s="154"/>
      <c r="BI64" s="160"/>
      <c r="BK64" s="162"/>
      <c r="BL64" s="150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</row>
    <row r="65" spans="1:93" s="161" customFormat="1">
      <c r="A65" s="154"/>
      <c r="B65" s="154"/>
      <c r="C65" s="155" t="s">
        <v>513</v>
      </c>
      <c r="D65" s="155"/>
      <c r="E65" s="155"/>
      <c r="F65" s="155"/>
      <c r="G65" s="154"/>
      <c r="H65" s="154"/>
      <c r="I65" s="154"/>
      <c r="J65" s="156" t="s">
        <v>565</v>
      </c>
      <c r="K65" s="157"/>
      <c r="L65" s="154"/>
      <c r="M65" s="157"/>
      <c r="N65" s="154"/>
      <c r="O65" s="157"/>
      <c r="P65" s="154"/>
      <c r="Q65" s="157"/>
      <c r="R65" s="154"/>
      <c r="S65" s="157"/>
      <c r="T65" s="154"/>
      <c r="U65" s="157"/>
      <c r="V65" s="154"/>
      <c r="W65" s="157"/>
      <c r="X65" s="154"/>
      <c r="Y65" s="157"/>
      <c r="Z65" s="154"/>
      <c r="AA65" s="157"/>
      <c r="AB65" s="154"/>
      <c r="AC65" s="157"/>
      <c r="AD65" s="154"/>
      <c r="AE65" s="157"/>
      <c r="AF65" s="157"/>
      <c r="AG65" s="157"/>
      <c r="AH65" s="154"/>
      <c r="AI65" s="157"/>
      <c r="AJ65" s="154"/>
      <c r="AK65" s="157"/>
      <c r="AL65" s="154"/>
      <c r="AM65" s="157"/>
      <c r="AN65" s="163"/>
      <c r="AO65" s="154"/>
      <c r="AP65" s="154"/>
      <c r="AQ65" s="154"/>
      <c r="AR65" s="154"/>
      <c r="AS65" s="154"/>
      <c r="AT65" s="185"/>
      <c r="AU65" s="154"/>
      <c r="AV65" s="185"/>
      <c r="AW65" s="154"/>
      <c r="AX65" s="158"/>
      <c r="AY65" s="159"/>
      <c r="AZ65" s="154"/>
      <c r="BA65" s="154"/>
      <c r="BB65" s="154"/>
      <c r="BC65" s="154"/>
      <c r="BD65" s="130"/>
      <c r="BE65" s="154"/>
      <c r="BF65" s="154"/>
      <c r="BG65" s="154"/>
      <c r="BH65" s="154"/>
      <c r="BI65" s="160"/>
      <c r="BK65" s="162"/>
      <c r="BL65" s="150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</row>
    <row r="66" spans="1:93" s="111" customFormat="1">
      <c r="A66" s="113">
        <v>20</v>
      </c>
      <c r="B66" s="113">
        <v>40010021</v>
      </c>
      <c r="C66" s="126" t="s">
        <v>133</v>
      </c>
      <c r="D66" s="126" t="s">
        <v>188</v>
      </c>
      <c r="E66" s="126" t="s">
        <v>183</v>
      </c>
      <c r="F66" s="126" t="s">
        <v>181</v>
      </c>
      <c r="G66" s="113">
        <v>18</v>
      </c>
      <c r="H66" s="113">
        <v>4</v>
      </c>
      <c r="I66" s="113" t="s">
        <v>283</v>
      </c>
      <c r="J66" s="113">
        <v>18</v>
      </c>
      <c r="K66" s="114">
        <f>IF(J66=0,0,IF(J66&lt;10,1,IF(MOD(J66,30)&lt;10,ROUNDDOWN(J66/30,0),ROUNDUP(J66/30,0))))</f>
        <v>1</v>
      </c>
      <c r="L66" s="113">
        <v>9</v>
      </c>
      <c r="M66" s="114">
        <f>IF(L66=0,0,IF(L66&lt;10,1,IF(MOD(L66,30)&lt;10,ROUNDDOWN(L66/30,0),ROUNDUP(L66/30,0))))</f>
        <v>1</v>
      </c>
      <c r="N66" s="113">
        <v>13</v>
      </c>
      <c r="O66" s="114">
        <f>IF(N66=0,0,IF(N66&lt;10,1,IF(MOD(N66,30)&lt;10,ROUNDDOWN(N66/30,0),ROUNDUP(N66/30,0))))</f>
        <v>1</v>
      </c>
      <c r="P66" s="113">
        <v>10</v>
      </c>
      <c r="Q66" s="114">
        <f>IF(P66=0,0,IF(P66&lt;10,1,IF(MOD(P66,40)&lt;10,ROUNDDOWN(P66/40,0),ROUNDUP(P66/40,0))))</f>
        <v>1</v>
      </c>
      <c r="R66" s="113">
        <v>15</v>
      </c>
      <c r="S66" s="114">
        <f>IF(R66=0,0,IF(R66&lt;10,1,IF(MOD(R66,40)&lt;10,ROUNDDOWN(R66/40,0),ROUNDUP(R66/40,0))))</f>
        <v>1</v>
      </c>
      <c r="T66" s="113">
        <v>25</v>
      </c>
      <c r="U66" s="114">
        <f>IF(T66=0,0,IF(T66&lt;10,1,IF(MOD(T66,40)&lt;10,ROUNDDOWN(T66/40,0),ROUNDUP(T66/40,0))))</f>
        <v>1</v>
      </c>
      <c r="V66" s="113">
        <v>15</v>
      </c>
      <c r="W66" s="114">
        <f>IF(V66=0,0,IF(V66&lt;10,1,IF(MOD(V66,40)&lt;10,ROUNDDOWN(V66/40,0),ROUNDUP(V66/40,0))))</f>
        <v>1</v>
      </c>
      <c r="X66" s="113">
        <v>13</v>
      </c>
      <c r="Y66" s="114">
        <f>IF(X66=0,0,IF(X66&lt;10,1,IF(MOD(X66,40)&lt;10,ROUNDDOWN(X66/40,0),ROUNDUP(X66/40,0))))</f>
        <v>1</v>
      </c>
      <c r="Z66" s="113">
        <v>13</v>
      </c>
      <c r="AA66" s="114">
        <f>IF(Z66=0,0,IF(Z66&lt;10,1,IF(MOD(Z66,40)&lt;10,ROUNDDOWN(Z66/40,0),ROUNDUP(Z66/40,0))))</f>
        <v>1</v>
      </c>
      <c r="AB66" s="113"/>
      <c r="AC66" s="114">
        <f>IF(AB66=0,0,IF(AB66&lt;10,1,IF(MOD(AB66,40)&lt;10,ROUNDDOWN(AB66/40,0),ROUNDUP(AB66/40,0))))</f>
        <v>0</v>
      </c>
      <c r="AD66" s="113"/>
      <c r="AE66" s="114">
        <f>IF(AD66=0,0,IF(AD66&lt;10,1,IF(MOD(AD66,40)&lt;10,ROUNDDOWN(AD66/40,0),ROUNDUP(AD66/40,0))))</f>
        <v>0</v>
      </c>
      <c r="AF66" s="114"/>
      <c r="AG66" s="114">
        <f>IF(AF66=0,0,IF(AF66&lt;10,1,IF(MOD(AF66,40)&lt;10,ROUNDDOWN(AF66/40,0),ROUNDUP(AF66/40,0))))</f>
        <v>0</v>
      </c>
      <c r="AH66" s="113"/>
      <c r="AI66" s="114">
        <f>IF(AH66=0,0,IF(AH66&lt;10,1,IF(MOD(AH66,40)&lt;10,ROUNDDOWN(AH66/40,0),ROUNDUP(AH66/40,0))))</f>
        <v>0</v>
      </c>
      <c r="AJ66" s="113"/>
      <c r="AK66" s="114">
        <f>IF(AJ66=0,0,IF(AJ66&lt;10,1,IF(MOD(AJ66,40)&lt;10,ROUNDDOWN(AJ66/40,0),ROUNDUP(AJ66/40,0))))</f>
        <v>0</v>
      </c>
      <c r="AL66" s="113"/>
      <c r="AM66" s="114">
        <f>IF(AL66=0,0,IF(AL66&lt;10,1,IF(MOD(AL66,40)&lt;10,ROUNDDOWN(AL66/40,0),ROUNDUP(AL66/40,0))))</f>
        <v>0</v>
      </c>
      <c r="AN66" s="113">
        <f>SUM(J66+L66+N66+P66+R66+T66+V66+X66+Z66+AB66+AD66+AF66+AH66+AJ66+AL66)</f>
        <v>131</v>
      </c>
      <c r="AO66" s="113">
        <f>SUM(K66+M66+O66+Q66+S66+U66+W66+Y66+AA66+AC66+AE66+AG66+AI66+AK66+AM66)</f>
        <v>9</v>
      </c>
      <c r="AP66" s="113">
        <v>1</v>
      </c>
      <c r="AQ66" s="113">
        <v>7</v>
      </c>
      <c r="AR66" s="113">
        <f>SUM(AP66:AQ66)</f>
        <v>8</v>
      </c>
      <c r="AS66" s="142">
        <v>1</v>
      </c>
      <c r="AT66" s="185">
        <v>0</v>
      </c>
      <c r="AU66" s="142">
        <v>7</v>
      </c>
      <c r="AV66" s="185">
        <v>0</v>
      </c>
      <c r="AW66" s="142">
        <f>SUM(AS66:AV66)</f>
        <v>8</v>
      </c>
      <c r="AX66" s="128">
        <f>IF(AN66&lt;=0,0,IF(AN66&lt;=359,1,IF(AN66&lt;=719,2,IF(AN66&lt;=1079,3,IF(AN66&lt;=1679,4,IF(AN66&lt;=1680,5,IF(AN66&lt;=1680,1,5)))))))</f>
        <v>1</v>
      </c>
      <c r="AY66" s="129">
        <f>IF(AN66&gt;120,ROUND(((((K66+M66+O66)*30)+(J66+L66+N66))/50+(((Q66+S66+U66+W66+Y66+AA66)*40)+(P66+R66+T66+V66+X66+Z66))/50+(AC66+AE66+AG66+AI66+AK66+AM66)*2),0),IF((J66+L66+N66+P66+R66+T66+V66+X66+Z66)&lt;=0,0,IF((J66+L66+N66+P66+R66+T66+V66+X66+Z66)&lt;=20,1,IF((J66+L66+N66+P66+R66+T66+V66+X66+Z66)&lt;=40,2,IF((J66+L66+N66+P66+R66+T66+V66+X66+Z66)&lt;=60,3,IF((J66+L66+N66+P66+R66+T66+V66+X66+Z66)&lt;=80,4,IF((J66+L66+N66+P66+R66+T66+V66+X66+Z66)&lt;=100,5,IF((J66+L66+N66+P66+R66+T66+V66+X66+Z66)&lt;=120,6,0)))))))+((AC66+AE66+AG66+AI66+AK66+AM66)*2))</f>
        <v>9</v>
      </c>
      <c r="AZ66" s="113">
        <f>SUM(AX66:AY66)</f>
        <v>10</v>
      </c>
      <c r="BA66" s="113">
        <f>SUM(AP66)-AX66</f>
        <v>0</v>
      </c>
      <c r="BB66" s="113">
        <f>SUM(AQ66)-AY66</f>
        <v>-2</v>
      </c>
      <c r="BC66" s="113">
        <f>SUM(AR66)-AZ66</f>
        <v>-2</v>
      </c>
      <c r="BD66" s="130">
        <f>SUM(BC66)/AZ66*100</f>
        <v>-20</v>
      </c>
      <c r="BE66" s="113">
        <v>0</v>
      </c>
      <c r="BF66" s="113"/>
      <c r="BG66" s="113"/>
      <c r="BH66" s="113">
        <f>SUM(BC66)-BE66-BF66+BG66</f>
        <v>-2</v>
      </c>
      <c r="BI66" s="130">
        <f>SUM(BH66)/AZ66*100</f>
        <v>-20</v>
      </c>
      <c r="BK66" s="112"/>
      <c r="BL66" s="150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</row>
    <row r="67" spans="1:93" s="161" customFormat="1">
      <c r="A67" s="154"/>
      <c r="B67" s="154"/>
      <c r="C67" s="155" t="s">
        <v>369</v>
      </c>
      <c r="D67" s="155"/>
      <c r="E67" s="155"/>
      <c r="F67" s="155"/>
      <c r="G67" s="154"/>
      <c r="H67" s="154"/>
      <c r="I67" s="154"/>
      <c r="J67" s="156" t="s">
        <v>453</v>
      </c>
      <c r="K67" s="157"/>
      <c r="L67" s="154"/>
      <c r="M67" s="157"/>
      <c r="N67" s="154"/>
      <c r="O67" s="157"/>
      <c r="P67" s="154"/>
      <c r="Q67" s="157"/>
      <c r="R67" s="154"/>
      <c r="S67" s="157"/>
      <c r="T67" s="154"/>
      <c r="U67" s="157"/>
      <c r="V67" s="154"/>
      <c r="W67" s="157"/>
      <c r="X67" s="154"/>
      <c r="Y67" s="157"/>
      <c r="Z67" s="154"/>
      <c r="AA67" s="157"/>
      <c r="AB67" s="154"/>
      <c r="AC67" s="157"/>
      <c r="AD67" s="154"/>
      <c r="AE67" s="157"/>
      <c r="AF67" s="157"/>
      <c r="AG67" s="157"/>
      <c r="AH67" s="154"/>
      <c r="AI67" s="157"/>
      <c r="AJ67" s="154"/>
      <c r="AK67" s="157"/>
      <c r="AL67" s="154"/>
      <c r="AM67" s="157"/>
      <c r="AN67" s="163"/>
      <c r="AO67" s="154"/>
      <c r="AP67" s="154"/>
      <c r="AQ67" s="154"/>
      <c r="AR67" s="154"/>
      <c r="AS67" s="154"/>
      <c r="AT67" s="185"/>
      <c r="AU67" s="154"/>
      <c r="AV67" s="185"/>
      <c r="AW67" s="154"/>
      <c r="AX67" s="158"/>
      <c r="AY67" s="159"/>
      <c r="AZ67" s="154"/>
      <c r="BA67" s="154"/>
      <c r="BB67" s="154"/>
      <c r="BC67" s="154"/>
      <c r="BD67" s="130"/>
      <c r="BE67" s="154"/>
      <c r="BF67" s="154"/>
      <c r="BG67" s="154"/>
      <c r="BH67" s="154"/>
      <c r="BI67" s="160"/>
      <c r="BK67" s="162"/>
      <c r="BL67" s="150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</row>
    <row r="68" spans="1:93" s="161" customFormat="1">
      <c r="A68" s="154"/>
      <c r="B68" s="154"/>
      <c r="C68" s="155" t="s">
        <v>513</v>
      </c>
      <c r="D68" s="155"/>
      <c r="E68" s="155"/>
      <c r="F68" s="155"/>
      <c r="G68" s="154"/>
      <c r="H68" s="154"/>
      <c r="I68" s="154"/>
      <c r="J68" s="156" t="s">
        <v>566</v>
      </c>
      <c r="K68" s="157"/>
      <c r="L68" s="154"/>
      <c r="M68" s="157"/>
      <c r="N68" s="154"/>
      <c r="O68" s="157"/>
      <c r="P68" s="154"/>
      <c r="Q68" s="157"/>
      <c r="R68" s="154"/>
      <c r="S68" s="157"/>
      <c r="T68" s="154"/>
      <c r="U68" s="157"/>
      <c r="V68" s="154"/>
      <c r="W68" s="157"/>
      <c r="X68" s="154"/>
      <c r="Y68" s="157"/>
      <c r="Z68" s="154"/>
      <c r="AA68" s="157"/>
      <c r="AB68" s="154"/>
      <c r="AC68" s="157"/>
      <c r="AD68" s="154"/>
      <c r="AE68" s="157"/>
      <c r="AF68" s="157"/>
      <c r="AG68" s="157"/>
      <c r="AH68" s="154"/>
      <c r="AI68" s="157"/>
      <c r="AJ68" s="154"/>
      <c r="AK68" s="157"/>
      <c r="AL68" s="154"/>
      <c r="AM68" s="157"/>
      <c r="AN68" s="163"/>
      <c r="AO68" s="154"/>
      <c r="AP68" s="154"/>
      <c r="AQ68" s="154"/>
      <c r="AR68" s="154"/>
      <c r="AS68" s="154"/>
      <c r="AT68" s="185"/>
      <c r="AU68" s="154"/>
      <c r="AV68" s="185"/>
      <c r="AW68" s="154"/>
      <c r="AX68" s="158"/>
      <c r="AY68" s="159"/>
      <c r="AZ68" s="154"/>
      <c r="BA68" s="154"/>
      <c r="BB68" s="154"/>
      <c r="BC68" s="154"/>
      <c r="BD68" s="130"/>
      <c r="BE68" s="154"/>
      <c r="BF68" s="154"/>
      <c r="BG68" s="154"/>
      <c r="BH68" s="154"/>
      <c r="BI68" s="160"/>
      <c r="BK68" s="162"/>
      <c r="BL68" s="150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</row>
    <row r="69" spans="1:93" s="111" customFormat="1">
      <c r="A69" s="113">
        <v>21</v>
      </c>
      <c r="B69" s="113">
        <v>40010152</v>
      </c>
      <c r="C69" s="126" t="s">
        <v>44</v>
      </c>
      <c r="D69" s="126" t="s">
        <v>209</v>
      </c>
      <c r="E69" s="126" t="s">
        <v>185</v>
      </c>
      <c r="F69" s="126" t="s">
        <v>181</v>
      </c>
      <c r="G69" s="113">
        <v>27</v>
      </c>
      <c r="H69" s="113">
        <v>4</v>
      </c>
      <c r="I69" s="113" t="s">
        <v>283</v>
      </c>
      <c r="J69" s="113">
        <v>0</v>
      </c>
      <c r="K69" s="114">
        <f>IF(J69=0,0,IF(J69&lt;10,1,IF(MOD(J69,30)&lt;10,ROUNDDOWN(J69/30,0),ROUNDUP(J69/30,0))))</f>
        <v>0</v>
      </c>
      <c r="L69" s="113">
        <v>33</v>
      </c>
      <c r="M69" s="114">
        <f>IF(L69=0,0,IF(L69&lt;10,1,IF(MOD(L69,30)&lt;10,ROUNDDOWN(L69/30,0),ROUNDUP(L69/30,0))))</f>
        <v>1</v>
      </c>
      <c r="N69" s="113">
        <v>17</v>
      </c>
      <c r="O69" s="114">
        <f>IF(N69=0,0,IF(N69&lt;10,1,IF(MOD(N69,30)&lt;10,ROUNDDOWN(N69/30,0),ROUNDUP(N69/30,0))))</f>
        <v>1</v>
      </c>
      <c r="P69" s="113">
        <v>18</v>
      </c>
      <c r="Q69" s="114">
        <f>IF(P69=0,0,IF(P69&lt;10,1,IF(MOD(P69,40)&lt;10,ROUNDDOWN(P69/40,0),ROUNDUP(P69/40,0))))</f>
        <v>1</v>
      </c>
      <c r="R69" s="113">
        <v>22</v>
      </c>
      <c r="S69" s="114">
        <f>IF(R69=0,0,IF(R69&lt;10,1,IF(MOD(R69,40)&lt;10,ROUNDDOWN(R69/40,0),ROUNDUP(R69/40,0))))</f>
        <v>1</v>
      </c>
      <c r="T69" s="113">
        <v>15</v>
      </c>
      <c r="U69" s="114">
        <f>IF(T69=0,0,IF(T69&lt;10,1,IF(MOD(T69,40)&lt;10,ROUNDDOWN(T69/40,0),ROUNDUP(T69/40,0))))</f>
        <v>1</v>
      </c>
      <c r="V69" s="113">
        <v>20</v>
      </c>
      <c r="W69" s="114">
        <f>IF(V69=0,0,IF(V69&lt;10,1,IF(MOD(V69,40)&lt;10,ROUNDDOWN(V69/40,0),ROUNDUP(V69/40,0))))</f>
        <v>1</v>
      </c>
      <c r="X69" s="113">
        <v>23</v>
      </c>
      <c r="Y69" s="114">
        <f>IF(X69=0,0,IF(X69&lt;10,1,IF(MOD(X69,40)&lt;10,ROUNDDOWN(X69/40,0),ROUNDUP(X69/40,0))))</f>
        <v>1</v>
      </c>
      <c r="Z69" s="113">
        <v>18</v>
      </c>
      <c r="AA69" s="114">
        <f>IF(Z69=0,0,IF(Z69&lt;10,1,IF(MOD(Z69,40)&lt;10,ROUNDDOWN(Z69/40,0),ROUNDUP(Z69/40,0))))</f>
        <v>1</v>
      </c>
      <c r="AB69" s="113"/>
      <c r="AC69" s="114">
        <f>IF(AB69=0,0,IF(AB69&lt;10,1,IF(MOD(AB69,40)&lt;10,ROUNDDOWN(AB69/40,0),ROUNDUP(AB69/40,0))))</f>
        <v>0</v>
      </c>
      <c r="AD69" s="113"/>
      <c r="AE69" s="114">
        <f>IF(AD69=0,0,IF(AD69&lt;10,1,IF(MOD(AD69,40)&lt;10,ROUNDDOWN(AD69/40,0),ROUNDUP(AD69/40,0))))</f>
        <v>0</v>
      </c>
      <c r="AF69" s="114"/>
      <c r="AG69" s="114">
        <f>IF(AF69=0,0,IF(AF69&lt;10,1,IF(MOD(AF69,40)&lt;10,ROUNDDOWN(AF69/40,0),ROUNDUP(AF69/40,0))))</f>
        <v>0</v>
      </c>
      <c r="AH69" s="113"/>
      <c r="AI69" s="114">
        <f>IF(AH69=0,0,IF(AH69&lt;10,1,IF(MOD(AH69,40)&lt;10,ROUNDDOWN(AH69/40,0),ROUNDUP(AH69/40,0))))</f>
        <v>0</v>
      </c>
      <c r="AJ69" s="113"/>
      <c r="AK69" s="114">
        <f>IF(AJ69=0,0,IF(AJ69&lt;10,1,IF(MOD(AJ69,40)&lt;10,ROUNDDOWN(AJ69/40,0),ROUNDUP(AJ69/40,0))))</f>
        <v>0</v>
      </c>
      <c r="AL69" s="113"/>
      <c r="AM69" s="114">
        <f>IF(AL69=0,0,IF(AL69&lt;10,1,IF(MOD(AL69,40)&lt;10,ROUNDDOWN(AL69/40,0),ROUNDUP(AL69/40,0))))</f>
        <v>0</v>
      </c>
      <c r="AN69" s="113">
        <f>SUM(J69+L69+N69+P69+R69+T69+V69+X69+Z69+AB69+AD69+AF69+AH69+AJ69+AL69)</f>
        <v>166</v>
      </c>
      <c r="AO69" s="113">
        <f>SUM(K69+M69+O69+Q69+S69+U69+W69+Y69+AA69+AC69+AE69+AG69+AI69+AK69+AM69)</f>
        <v>8</v>
      </c>
      <c r="AP69" s="113">
        <v>1</v>
      </c>
      <c r="AQ69" s="113">
        <v>7</v>
      </c>
      <c r="AR69" s="113">
        <f>SUM(AP69:AQ69)</f>
        <v>8</v>
      </c>
      <c r="AS69" s="142">
        <v>1</v>
      </c>
      <c r="AT69" s="185">
        <v>0</v>
      </c>
      <c r="AU69" s="142">
        <v>7</v>
      </c>
      <c r="AV69" s="185">
        <v>0</v>
      </c>
      <c r="AW69" s="142">
        <f>SUM(AS69:AV69)</f>
        <v>8</v>
      </c>
      <c r="AX69" s="128">
        <f>IF(AN69&lt;=0,0,IF(AN69&lt;=359,1,IF(AN69&lt;=719,2,IF(AN69&lt;=1079,3,IF(AN69&lt;=1679,4,IF(AN69&lt;=1680,5,IF(AN69&lt;=1680,1,5)))))))</f>
        <v>1</v>
      </c>
      <c r="AY69" s="129">
        <f>IF(AN69&gt;120,ROUND(((((K69+M69+O69)*30)+(J69+L69+N69))/50+(((Q69+S69+U69+W69+Y69+AA69)*40)+(P69+R69+T69+V69+X69+Z69))/50+(AC69+AE69+AG69+AI69+AK69+AM69)*2),0),IF((J69+L69+N69+P69+R69+T69+V69+X69+Z69)&lt;=0,0,IF((J69+L69+N69+P69+R69+T69+V69+X69+Z69)&lt;=20,1,IF((J69+L69+N69+P69+R69+T69+V69+X69+Z69)&lt;=40,2,IF((J69+L69+N69+P69+R69+T69+V69+X69+Z69)&lt;=60,3,IF((J69+L69+N69+P69+R69+T69+V69+X69+Z69)&lt;=80,4,IF((J69+L69+N69+P69+R69+T69+V69+X69+Z69)&lt;=100,5,IF((J69+L69+N69+P69+R69+T69+V69+X69+Z69)&lt;=120,6,0)))))))+((AC69+AE69+AG69+AI69+AK69+AM69)*2))</f>
        <v>9</v>
      </c>
      <c r="AZ69" s="113">
        <f>SUM(AX69:AY69)</f>
        <v>10</v>
      </c>
      <c r="BA69" s="113">
        <f>SUM(AP69)-AX69</f>
        <v>0</v>
      </c>
      <c r="BB69" s="113">
        <f>SUM(AQ69)-AY69</f>
        <v>-2</v>
      </c>
      <c r="BC69" s="113">
        <f>SUM(AR69)-AZ69</f>
        <v>-2</v>
      </c>
      <c r="BD69" s="130">
        <f>SUM(BC69)/AZ69*100</f>
        <v>-20</v>
      </c>
      <c r="BE69" s="113">
        <v>1</v>
      </c>
      <c r="BF69" s="113"/>
      <c r="BG69" s="113"/>
      <c r="BH69" s="113">
        <f>SUM(BC69)-BE69-BF69+BG69</f>
        <v>-3</v>
      </c>
      <c r="BI69" s="130">
        <f>SUM(BH69)/AZ69*100</f>
        <v>-30</v>
      </c>
      <c r="BK69" s="112"/>
      <c r="BL69" s="150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</row>
    <row r="70" spans="1:93" s="161" customFormat="1">
      <c r="A70" s="154"/>
      <c r="B70" s="154"/>
      <c r="C70" s="155" t="s">
        <v>369</v>
      </c>
      <c r="D70" s="155"/>
      <c r="E70" s="155"/>
      <c r="F70" s="155"/>
      <c r="G70" s="154"/>
      <c r="H70" s="154"/>
      <c r="I70" s="154"/>
      <c r="J70" s="156" t="s">
        <v>502</v>
      </c>
      <c r="K70" s="157"/>
      <c r="L70" s="154"/>
      <c r="M70" s="157"/>
      <c r="N70" s="154"/>
      <c r="O70" s="157"/>
      <c r="P70" s="154"/>
      <c r="Q70" s="157"/>
      <c r="R70" s="154"/>
      <c r="S70" s="157"/>
      <c r="T70" s="154"/>
      <c r="U70" s="157"/>
      <c r="V70" s="154"/>
      <c r="W70" s="157"/>
      <c r="X70" s="154"/>
      <c r="Y70" s="157"/>
      <c r="Z70" s="154"/>
      <c r="AA70" s="157"/>
      <c r="AB70" s="154"/>
      <c r="AC70" s="157"/>
      <c r="AD70" s="154"/>
      <c r="AE70" s="157"/>
      <c r="AF70" s="157"/>
      <c r="AG70" s="157"/>
      <c r="AH70" s="154"/>
      <c r="AI70" s="157"/>
      <c r="AJ70" s="154"/>
      <c r="AK70" s="157"/>
      <c r="AL70" s="154"/>
      <c r="AM70" s="157"/>
      <c r="AN70" s="154"/>
      <c r="AO70" s="154"/>
      <c r="AP70" s="154"/>
      <c r="AQ70" s="154"/>
      <c r="AR70" s="154"/>
      <c r="AS70" s="154"/>
      <c r="AT70" s="185"/>
      <c r="AU70" s="154"/>
      <c r="AV70" s="185"/>
      <c r="AW70" s="154"/>
      <c r="AX70" s="158"/>
      <c r="AY70" s="159"/>
      <c r="AZ70" s="154"/>
      <c r="BA70" s="154"/>
      <c r="BB70" s="154"/>
      <c r="BC70" s="154"/>
      <c r="BD70" s="130"/>
      <c r="BE70" s="154"/>
      <c r="BF70" s="154"/>
      <c r="BG70" s="154"/>
      <c r="BH70" s="154"/>
      <c r="BI70" s="160"/>
      <c r="BK70" s="162"/>
      <c r="BL70" s="150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</row>
    <row r="71" spans="1:93" s="161" customFormat="1">
      <c r="A71" s="154"/>
      <c r="B71" s="154"/>
      <c r="C71" s="155" t="s">
        <v>513</v>
      </c>
      <c r="D71" s="155"/>
      <c r="E71" s="155"/>
      <c r="F71" s="155"/>
      <c r="G71" s="154"/>
      <c r="H71" s="154"/>
      <c r="I71" s="154"/>
      <c r="J71" s="156" t="s">
        <v>568</v>
      </c>
      <c r="K71" s="157"/>
      <c r="L71" s="154"/>
      <c r="M71" s="157"/>
      <c r="N71" s="154"/>
      <c r="O71" s="157"/>
      <c r="P71" s="154"/>
      <c r="Q71" s="157"/>
      <c r="R71" s="154"/>
      <c r="S71" s="157"/>
      <c r="T71" s="154"/>
      <c r="U71" s="157"/>
      <c r="V71" s="154"/>
      <c r="W71" s="157"/>
      <c r="X71" s="154"/>
      <c r="Y71" s="157"/>
      <c r="Z71" s="154"/>
      <c r="AA71" s="157"/>
      <c r="AB71" s="154"/>
      <c r="AC71" s="157"/>
      <c r="AD71" s="154"/>
      <c r="AE71" s="157"/>
      <c r="AF71" s="157"/>
      <c r="AG71" s="157"/>
      <c r="AH71" s="154"/>
      <c r="AI71" s="157"/>
      <c r="AJ71" s="154"/>
      <c r="AK71" s="157"/>
      <c r="AL71" s="154"/>
      <c r="AM71" s="157"/>
      <c r="AN71" s="154"/>
      <c r="AO71" s="154"/>
      <c r="AP71" s="154"/>
      <c r="AQ71" s="154"/>
      <c r="AR71" s="154"/>
      <c r="AS71" s="154"/>
      <c r="AT71" s="185"/>
      <c r="AU71" s="154"/>
      <c r="AV71" s="185"/>
      <c r="AW71" s="154"/>
      <c r="AX71" s="158"/>
      <c r="AY71" s="159"/>
      <c r="AZ71" s="154"/>
      <c r="BA71" s="154"/>
      <c r="BB71" s="154"/>
      <c r="BC71" s="154"/>
      <c r="BD71" s="130"/>
      <c r="BE71" s="154"/>
      <c r="BF71" s="154"/>
      <c r="BG71" s="154"/>
      <c r="BH71" s="154"/>
      <c r="BI71" s="160"/>
      <c r="BK71" s="162"/>
      <c r="BL71" s="150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</row>
    <row r="72" spans="1:93" s="111" customFormat="1">
      <c r="A72" s="113">
        <v>22</v>
      </c>
      <c r="B72" s="113">
        <v>40010143</v>
      </c>
      <c r="C72" s="126" t="s">
        <v>116</v>
      </c>
      <c r="D72" s="126" t="s">
        <v>207</v>
      </c>
      <c r="E72" s="126" t="s">
        <v>185</v>
      </c>
      <c r="F72" s="126" t="s">
        <v>181</v>
      </c>
      <c r="G72" s="113">
        <v>40</v>
      </c>
      <c r="H72" s="113">
        <v>1</v>
      </c>
      <c r="I72" s="113" t="s">
        <v>283</v>
      </c>
      <c r="J72" s="113">
        <v>1</v>
      </c>
      <c r="K72" s="114">
        <f>IF(J72=0,0,IF(J72&lt;10,1,IF(MOD(J72,30)&lt;10,ROUNDDOWN(J72/30,0),ROUNDUP(J72/30,0))))</f>
        <v>1</v>
      </c>
      <c r="L72" s="113">
        <v>12</v>
      </c>
      <c r="M72" s="114">
        <f>IF(L72=0,0,IF(L72&lt;10,1,IF(MOD(L72,30)&lt;10,ROUNDDOWN(L72/30,0),ROUNDUP(L72/30,0))))</f>
        <v>1</v>
      </c>
      <c r="N72" s="113">
        <v>9</v>
      </c>
      <c r="O72" s="114">
        <f>IF(N72=0,0,IF(N72&lt;10,1,IF(MOD(N72,30)&lt;10,ROUNDDOWN(N72/30,0),ROUNDUP(N72/30,0))))</f>
        <v>1</v>
      </c>
      <c r="P72" s="113">
        <v>10</v>
      </c>
      <c r="Q72" s="114">
        <f>IF(P72=0,0,IF(P72&lt;10,1,IF(MOD(P72,40)&lt;10,ROUNDDOWN(P72/40,0),ROUNDUP(P72/40,0))))</f>
        <v>1</v>
      </c>
      <c r="R72" s="113">
        <v>6</v>
      </c>
      <c r="S72" s="114">
        <f>IF(R72=0,0,IF(R72&lt;10,1,IF(MOD(R72,40)&lt;10,ROUNDDOWN(R72/40,0),ROUNDUP(R72/40,0))))</f>
        <v>1</v>
      </c>
      <c r="T72" s="113">
        <v>7</v>
      </c>
      <c r="U72" s="114">
        <f>IF(T72=0,0,IF(T72&lt;10,1,IF(MOD(T72,40)&lt;10,ROUNDDOWN(T72/40,0),ROUNDUP(T72/40,0))))</f>
        <v>1</v>
      </c>
      <c r="V72" s="113">
        <v>12</v>
      </c>
      <c r="W72" s="114">
        <f>IF(V72=0,0,IF(V72&lt;10,1,IF(MOD(V72,40)&lt;10,ROUNDDOWN(V72/40,0),ROUNDUP(V72/40,0))))</f>
        <v>1</v>
      </c>
      <c r="X72" s="113">
        <v>9</v>
      </c>
      <c r="Y72" s="114">
        <f>IF(X72=0,0,IF(X72&lt;10,1,IF(MOD(X72,40)&lt;10,ROUNDDOWN(X72/40,0),ROUNDUP(X72/40,0))))</f>
        <v>1</v>
      </c>
      <c r="Z72" s="113">
        <v>15</v>
      </c>
      <c r="AA72" s="114">
        <f>IF(Z72=0,0,IF(Z72&lt;10,1,IF(MOD(Z72,40)&lt;10,ROUNDDOWN(Z72/40,0),ROUNDUP(Z72/40,0))))</f>
        <v>1</v>
      </c>
      <c r="AB72" s="113">
        <v>11</v>
      </c>
      <c r="AC72" s="114">
        <f>IF(AB72=0,0,IF(AB72&lt;10,1,IF(MOD(AB72,40)&lt;10,ROUNDDOWN(AB72/40,0),ROUNDUP(AB72/40,0))))</f>
        <v>1</v>
      </c>
      <c r="AD72" s="113">
        <v>8</v>
      </c>
      <c r="AE72" s="114">
        <f>IF(AD72=0,0,IF(AD72&lt;10,1,IF(MOD(AD72,40)&lt;10,ROUNDDOWN(AD72/40,0),ROUNDUP(AD72/40,0))))</f>
        <v>1</v>
      </c>
      <c r="AF72" s="114">
        <v>7</v>
      </c>
      <c r="AG72" s="114">
        <f>IF(AF72=0,0,IF(AF72&lt;10,1,IF(MOD(AF72,40)&lt;10,ROUNDDOWN(AF72/40,0),ROUNDUP(AF72/40,0))))</f>
        <v>1</v>
      </c>
      <c r="AH72" s="113"/>
      <c r="AI72" s="114">
        <f>IF(AH72=0,0,IF(AH72&lt;10,1,IF(MOD(AH72,40)&lt;10,ROUNDDOWN(AH72/40,0),ROUNDUP(AH72/40,0))))</f>
        <v>0</v>
      </c>
      <c r="AJ72" s="113"/>
      <c r="AK72" s="114">
        <f>IF(AJ72=0,0,IF(AJ72&lt;10,1,IF(MOD(AJ72,40)&lt;10,ROUNDDOWN(AJ72/40,0),ROUNDUP(AJ72/40,0))))</f>
        <v>0</v>
      </c>
      <c r="AL72" s="113"/>
      <c r="AM72" s="114">
        <f>IF(AL72=0,0,IF(AL72&lt;10,1,IF(MOD(AL72,40)&lt;10,ROUNDDOWN(AL72/40,0),ROUNDUP(AL72/40,0))))</f>
        <v>0</v>
      </c>
      <c r="AN72" s="127">
        <f>SUM(J72+L72+N72+P72+R72+T72+V72+X72+Z72+AB72+AD72+AF72+AH72+AJ72+AL72)</f>
        <v>107</v>
      </c>
      <c r="AO72" s="113">
        <f>SUM(K72+M72+O72+Q72+S72+U72+W72+Y72+AA72+AC72+AE72+AG72+AI72+AK72+AM72)</f>
        <v>12</v>
      </c>
      <c r="AP72" s="113">
        <v>1</v>
      </c>
      <c r="AQ72" s="113">
        <v>9</v>
      </c>
      <c r="AR72" s="113">
        <f>SUM(AP72:AQ72)</f>
        <v>10</v>
      </c>
      <c r="AS72" s="142">
        <v>1</v>
      </c>
      <c r="AT72" s="185">
        <v>0</v>
      </c>
      <c r="AU72" s="142">
        <v>9</v>
      </c>
      <c r="AV72" s="185">
        <v>0</v>
      </c>
      <c r="AW72" s="142">
        <f>SUM(AS72:AV72)</f>
        <v>10</v>
      </c>
      <c r="AX72" s="128">
        <f>IF(AN72&lt;=0,0,IF(AN72&lt;=359,1,IF(AN72&lt;=719,2,IF(AN72&lt;=1079,3,IF(AN72&lt;=1679,4,IF(AN72&lt;=1680,5,IF(AN72&lt;=1680,1,5)))))))</f>
        <v>1</v>
      </c>
      <c r="AY72" s="129">
        <f>IF(AN72&gt;120,ROUND(((((K72+M72+O72)*30)+(J72+L72+N72))/50+(((Q72+S72+U72+W72+Y72+AA72)*40)+(P72+R72+T72+V72+X72+Z72))/50+(AC72+AE72+AG72+AI72+AK72+AM72)*2),0),IF((J72+L72+N72+P72+R72+T72+V72+X72+Z72)&lt;=0,0,IF((J72+L72+N72+P72+R72+T72+V72+X72+Z72)&lt;=20,1,IF((J72+L72+N72+P72+R72+T72+V72+X72+Z72)&lt;=40,2,IF((J72+L72+N72+P72+R72+T72+V72+X72+Z72)&lt;=60,3,IF((J72+L72+N72+P72+R72+T72+V72+X72+Z72)&lt;=80,4,IF((J72+L72+N72+P72+R72+T72+V72+X72+Z72)&lt;=100,5,IF((J72+L72+N72+P72+R72+T72+V72+X72+Z72)&lt;=120,6,0)))))))+((AC72+AE72+AG72+AI72+AK72+AM72)*2))</f>
        <v>11</v>
      </c>
      <c r="AZ72" s="113">
        <f>SUM(AX72:AY72)</f>
        <v>12</v>
      </c>
      <c r="BA72" s="113">
        <f>SUM(AP72)-AX72</f>
        <v>0</v>
      </c>
      <c r="BB72" s="113">
        <f>SUM(AQ72)-AY72</f>
        <v>-2</v>
      </c>
      <c r="BC72" s="113">
        <f>SUM(AR72)-AZ72</f>
        <v>-2</v>
      </c>
      <c r="BD72" s="130">
        <f>SUM(BC72)/AZ72*100</f>
        <v>-16.666666666666664</v>
      </c>
      <c r="BE72" s="113">
        <v>2</v>
      </c>
      <c r="BF72" s="113"/>
      <c r="BG72" s="113"/>
      <c r="BH72" s="113">
        <f>SUM(BC72)-BE72-BF72+BG72</f>
        <v>-4</v>
      </c>
      <c r="BI72" s="130">
        <f>SUM(BH72)/AZ72*100</f>
        <v>-33.333333333333329</v>
      </c>
      <c r="BK72" s="112"/>
      <c r="BL72" s="150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</row>
    <row r="73" spans="1:93" s="161" customFormat="1">
      <c r="A73" s="154"/>
      <c r="B73" s="154"/>
      <c r="C73" s="155" t="s">
        <v>369</v>
      </c>
      <c r="D73" s="155"/>
      <c r="E73" s="155"/>
      <c r="F73" s="155"/>
      <c r="G73" s="154"/>
      <c r="H73" s="154"/>
      <c r="I73" s="154"/>
      <c r="J73" s="156" t="s">
        <v>393</v>
      </c>
      <c r="K73" s="157"/>
      <c r="L73" s="154"/>
      <c r="M73" s="157"/>
      <c r="N73" s="154"/>
      <c r="O73" s="157"/>
      <c r="P73" s="154"/>
      <c r="Q73" s="157"/>
      <c r="R73" s="154"/>
      <c r="S73" s="157"/>
      <c r="T73" s="154"/>
      <c r="U73" s="157"/>
      <c r="V73" s="154"/>
      <c r="W73" s="157"/>
      <c r="X73" s="154"/>
      <c r="Y73" s="157"/>
      <c r="Z73" s="154"/>
      <c r="AA73" s="157"/>
      <c r="AB73" s="154"/>
      <c r="AC73" s="157"/>
      <c r="AD73" s="154"/>
      <c r="AE73" s="157"/>
      <c r="AF73" s="157"/>
      <c r="AG73" s="157"/>
      <c r="AH73" s="154"/>
      <c r="AI73" s="157"/>
      <c r="AJ73" s="154"/>
      <c r="AK73" s="157"/>
      <c r="AL73" s="154"/>
      <c r="AM73" s="157"/>
      <c r="AN73" s="163"/>
      <c r="AO73" s="154"/>
      <c r="AP73" s="154"/>
      <c r="AQ73" s="154"/>
      <c r="AR73" s="154"/>
      <c r="AS73" s="142"/>
      <c r="AT73" s="185"/>
      <c r="AU73" s="142"/>
      <c r="AV73" s="185"/>
      <c r="AW73" s="142"/>
      <c r="AX73" s="158"/>
      <c r="AY73" s="159"/>
      <c r="AZ73" s="154"/>
      <c r="BA73" s="154"/>
      <c r="BB73" s="154"/>
      <c r="BC73" s="154"/>
      <c r="BD73" s="130"/>
      <c r="BE73" s="154"/>
      <c r="BF73" s="154"/>
      <c r="BG73" s="154"/>
      <c r="BH73" s="154"/>
      <c r="BI73" s="160"/>
      <c r="BK73" s="162"/>
      <c r="BL73" s="150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</row>
    <row r="74" spans="1:93" s="161" customFormat="1">
      <c r="A74" s="154"/>
      <c r="B74" s="154"/>
      <c r="C74" s="155" t="s">
        <v>513</v>
      </c>
      <c r="D74" s="155"/>
      <c r="E74" s="155"/>
      <c r="F74" s="155"/>
      <c r="G74" s="154"/>
      <c r="H74" s="154"/>
      <c r="I74" s="154"/>
      <c r="J74" s="156" t="s">
        <v>532</v>
      </c>
      <c r="K74" s="157"/>
      <c r="L74" s="154"/>
      <c r="M74" s="157"/>
      <c r="N74" s="154"/>
      <c r="O74" s="157"/>
      <c r="P74" s="154"/>
      <c r="Q74" s="157"/>
      <c r="R74" s="154"/>
      <c r="S74" s="157"/>
      <c r="T74" s="154"/>
      <c r="U74" s="157"/>
      <c r="V74" s="154"/>
      <c r="W74" s="157"/>
      <c r="X74" s="154"/>
      <c r="Y74" s="157"/>
      <c r="Z74" s="154"/>
      <c r="AA74" s="157"/>
      <c r="AB74" s="154"/>
      <c r="AC74" s="157"/>
      <c r="AD74" s="154"/>
      <c r="AE74" s="157"/>
      <c r="AF74" s="157"/>
      <c r="AG74" s="157"/>
      <c r="AH74" s="154"/>
      <c r="AI74" s="157"/>
      <c r="AJ74" s="154"/>
      <c r="AK74" s="157"/>
      <c r="AL74" s="154"/>
      <c r="AM74" s="157"/>
      <c r="AN74" s="163"/>
      <c r="AO74" s="154"/>
      <c r="AP74" s="154"/>
      <c r="AQ74" s="154"/>
      <c r="AR74" s="154"/>
      <c r="AS74" s="142"/>
      <c r="AT74" s="185"/>
      <c r="AU74" s="142"/>
      <c r="AV74" s="185"/>
      <c r="AW74" s="142"/>
      <c r="AX74" s="158"/>
      <c r="AY74" s="159"/>
      <c r="AZ74" s="154"/>
      <c r="BA74" s="154"/>
      <c r="BB74" s="154"/>
      <c r="BC74" s="154"/>
      <c r="BD74" s="130"/>
      <c r="BE74" s="154"/>
      <c r="BF74" s="154"/>
      <c r="BG74" s="154"/>
      <c r="BH74" s="154"/>
      <c r="BI74" s="160"/>
      <c r="BK74" s="162"/>
      <c r="BL74" s="150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</row>
    <row r="75" spans="1:93" s="111" customFormat="1">
      <c r="A75" s="113">
        <v>23</v>
      </c>
      <c r="B75" s="113">
        <v>40010037</v>
      </c>
      <c r="C75" s="126" t="s">
        <v>34</v>
      </c>
      <c r="D75" s="126" t="s">
        <v>191</v>
      </c>
      <c r="E75" s="126" t="s">
        <v>183</v>
      </c>
      <c r="F75" s="126" t="s">
        <v>181</v>
      </c>
      <c r="G75" s="113">
        <v>30</v>
      </c>
      <c r="H75" s="113">
        <v>1</v>
      </c>
      <c r="I75" s="113" t="s">
        <v>283</v>
      </c>
      <c r="J75" s="113">
        <v>0</v>
      </c>
      <c r="K75" s="114">
        <f>IF(J75=0,0,IF(J75&lt;10,1,IF(MOD(J75,30)&lt;10,ROUNDDOWN(J75/30,0),ROUNDUP(J75/30,0))))</f>
        <v>0</v>
      </c>
      <c r="L75" s="113">
        <v>12</v>
      </c>
      <c r="M75" s="114">
        <f>IF(L75=0,0,IF(L75&lt;10,1,IF(MOD(L75,30)&lt;10,ROUNDDOWN(L75/30,0),ROUNDUP(L75/30,0))))</f>
        <v>1</v>
      </c>
      <c r="N75" s="113">
        <v>13</v>
      </c>
      <c r="O75" s="114">
        <f>IF(N75=0,0,IF(N75&lt;10,1,IF(MOD(N75,30)&lt;10,ROUNDDOWN(N75/30,0),ROUNDUP(N75/30,0))))</f>
        <v>1</v>
      </c>
      <c r="P75" s="113">
        <v>13</v>
      </c>
      <c r="Q75" s="114">
        <f>IF(P75=0,0,IF(P75&lt;10,1,IF(MOD(P75,40)&lt;10,ROUNDDOWN(P75/40,0),ROUNDUP(P75/40,0))))</f>
        <v>1</v>
      </c>
      <c r="R75" s="113">
        <v>8</v>
      </c>
      <c r="S75" s="114">
        <f>IF(R75=0,0,IF(R75&lt;10,1,IF(MOD(R75,40)&lt;10,ROUNDDOWN(R75/40,0),ROUNDUP(R75/40,0))))</f>
        <v>1</v>
      </c>
      <c r="T75" s="113">
        <v>8</v>
      </c>
      <c r="U75" s="114">
        <f>IF(T75=0,0,IF(T75&lt;10,1,IF(MOD(T75,40)&lt;10,ROUNDDOWN(T75/40,0),ROUNDUP(T75/40,0))))</f>
        <v>1</v>
      </c>
      <c r="V75" s="113">
        <v>13</v>
      </c>
      <c r="W75" s="114">
        <f>IF(V75=0,0,IF(V75&lt;10,1,IF(MOD(V75,40)&lt;10,ROUNDDOWN(V75/40,0),ROUNDUP(V75/40,0))))</f>
        <v>1</v>
      </c>
      <c r="X75" s="113">
        <v>9</v>
      </c>
      <c r="Y75" s="114">
        <f>IF(X75=0,0,IF(X75&lt;10,1,IF(MOD(X75,40)&lt;10,ROUNDDOWN(X75/40,0),ROUNDUP(X75/40,0))))</f>
        <v>1</v>
      </c>
      <c r="Z75" s="113">
        <v>12</v>
      </c>
      <c r="AA75" s="114">
        <f>IF(Z75=0,0,IF(Z75&lt;10,1,IF(MOD(Z75,40)&lt;10,ROUNDDOWN(Z75/40,0),ROUNDUP(Z75/40,0))))</f>
        <v>1</v>
      </c>
      <c r="AB75" s="113">
        <v>8</v>
      </c>
      <c r="AC75" s="114">
        <f>IF(AB75=0,0,IF(AB75&lt;10,1,IF(MOD(AB75,40)&lt;10,ROUNDDOWN(AB75/40,0),ROUNDUP(AB75/40,0))))</f>
        <v>1</v>
      </c>
      <c r="AD75" s="113">
        <v>9</v>
      </c>
      <c r="AE75" s="114">
        <f>IF(AD75=0,0,IF(AD75&lt;10,1,IF(MOD(AD75,40)&lt;10,ROUNDDOWN(AD75/40,0),ROUNDUP(AD75/40,0))))</f>
        <v>1</v>
      </c>
      <c r="AF75" s="114">
        <v>7</v>
      </c>
      <c r="AG75" s="114">
        <f>IF(AF75=0,0,IF(AF75&lt;10,1,IF(MOD(AF75,40)&lt;10,ROUNDDOWN(AF75/40,0),ROUNDUP(AF75/40,0))))</f>
        <v>1</v>
      </c>
      <c r="AH75" s="113"/>
      <c r="AI75" s="114">
        <f>IF(AH75=0,0,IF(AH75&lt;10,1,IF(MOD(AH75,40)&lt;10,ROUNDDOWN(AH75/40,0),ROUNDUP(AH75/40,0))))</f>
        <v>0</v>
      </c>
      <c r="AJ75" s="113"/>
      <c r="AK75" s="114">
        <f>IF(AJ75=0,0,IF(AJ75&lt;10,1,IF(MOD(AJ75,40)&lt;10,ROUNDDOWN(AJ75/40,0),ROUNDUP(AJ75/40,0))))</f>
        <v>0</v>
      </c>
      <c r="AL75" s="113"/>
      <c r="AM75" s="114">
        <f>IF(AL75=0,0,IF(AL75&lt;10,1,IF(MOD(AL75,40)&lt;10,ROUNDDOWN(AL75/40,0),ROUNDUP(AL75/40,0))))</f>
        <v>0</v>
      </c>
      <c r="AN75" s="127">
        <f>SUM(J75+L75+N75+P75+R75+T75+V75+X75+Z75+AB75+AD75+AF75+AH75+AJ75+AL75)</f>
        <v>112</v>
      </c>
      <c r="AO75" s="113">
        <f>SUM(K75+M75+O75+Q75+S75+U75+W75+Y75+AA75+AC75+AE75+AG75+AI75+AK75+AM75)</f>
        <v>11</v>
      </c>
      <c r="AP75" s="113">
        <v>1</v>
      </c>
      <c r="AQ75" s="113">
        <v>9</v>
      </c>
      <c r="AR75" s="113">
        <f>SUM(AP75:AQ75)</f>
        <v>10</v>
      </c>
      <c r="AS75" s="142">
        <v>0</v>
      </c>
      <c r="AT75" s="185">
        <v>1</v>
      </c>
      <c r="AU75" s="142">
        <v>9</v>
      </c>
      <c r="AV75" s="185">
        <v>0</v>
      </c>
      <c r="AW75" s="142">
        <f>SUM(AS75:AV75)</f>
        <v>10</v>
      </c>
      <c r="AX75" s="128">
        <f>IF(AN75&lt;=0,0,IF(AN75&lt;=359,1,IF(AN75&lt;=719,2,IF(AN75&lt;=1079,3,IF(AN75&lt;=1679,4,IF(AN75&lt;=1680,5,IF(AN75&lt;=1680,1,5)))))))</f>
        <v>1</v>
      </c>
      <c r="AY75" s="129">
        <f>IF(AN75&gt;120,ROUND(((((K75+M75+O75)*30)+(J75+L75+N75))/50+(((Q75+S75+U75+W75+Y75+AA75)*40)+(P75+R75+T75+V75+X75+Z75))/50+(AC75+AE75+AG75+AI75+AK75+AM75)*2),0),IF((J75+L75+N75+P75+R75+T75+V75+X75+Z75)&lt;=0,0,IF((J75+L75+N75+P75+R75+T75+V75+X75+Z75)&lt;=20,1,IF((J75+L75+N75+P75+R75+T75+V75+X75+Z75)&lt;=40,2,IF((J75+L75+N75+P75+R75+T75+V75+X75+Z75)&lt;=60,3,IF((J75+L75+N75+P75+R75+T75+V75+X75+Z75)&lt;=80,4,IF((J75+L75+N75+P75+R75+T75+V75+X75+Z75)&lt;=100,5,IF((J75+L75+N75+P75+R75+T75+V75+X75+Z75)&lt;=120,6,0)))))))+((AC75+AE75+AG75+AI75+AK75+AM75)*2))</f>
        <v>11</v>
      </c>
      <c r="AZ75" s="113">
        <f>SUM(AX75:AY75)</f>
        <v>12</v>
      </c>
      <c r="BA75" s="113">
        <f>SUM(AP75)-AX75</f>
        <v>0</v>
      </c>
      <c r="BB75" s="113">
        <f>SUM(AQ75)-AY75</f>
        <v>-2</v>
      </c>
      <c r="BC75" s="113">
        <f>SUM(AR75)-AZ75</f>
        <v>-2</v>
      </c>
      <c r="BD75" s="130">
        <f>SUM(BC75)/AZ75*100</f>
        <v>-16.666666666666664</v>
      </c>
      <c r="BE75" s="113">
        <v>0</v>
      </c>
      <c r="BF75" s="113"/>
      <c r="BG75" s="113"/>
      <c r="BH75" s="113">
        <f>SUM(BC75)-BE75-BF75+BG75</f>
        <v>-2</v>
      </c>
      <c r="BI75" s="130">
        <f>SUM(BH75)/AZ75*100</f>
        <v>-16.666666666666664</v>
      </c>
      <c r="BK75" s="112"/>
      <c r="BL75" s="150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</row>
    <row r="76" spans="1:93" s="161" customFormat="1">
      <c r="A76" s="154"/>
      <c r="B76" s="154"/>
      <c r="C76" s="155" t="s">
        <v>369</v>
      </c>
      <c r="D76" s="155"/>
      <c r="E76" s="155"/>
      <c r="F76" s="155"/>
      <c r="G76" s="154"/>
      <c r="H76" s="154"/>
      <c r="I76" s="154"/>
      <c r="J76" s="156" t="s">
        <v>398</v>
      </c>
      <c r="K76" s="157"/>
      <c r="L76" s="154"/>
      <c r="M76" s="157"/>
      <c r="N76" s="154"/>
      <c r="O76" s="157"/>
      <c r="P76" s="154"/>
      <c r="Q76" s="157"/>
      <c r="R76" s="154"/>
      <c r="S76" s="157"/>
      <c r="T76" s="154"/>
      <c r="U76" s="157"/>
      <c r="V76" s="154"/>
      <c r="W76" s="157"/>
      <c r="X76" s="154"/>
      <c r="Y76" s="157"/>
      <c r="Z76" s="154"/>
      <c r="AA76" s="157"/>
      <c r="AB76" s="154"/>
      <c r="AC76" s="157"/>
      <c r="AD76" s="154"/>
      <c r="AE76" s="157"/>
      <c r="AF76" s="157"/>
      <c r="AG76" s="157"/>
      <c r="AH76" s="154"/>
      <c r="AI76" s="157"/>
      <c r="AJ76" s="154"/>
      <c r="AK76" s="157"/>
      <c r="AL76" s="154"/>
      <c r="AM76" s="157"/>
      <c r="AN76" s="154"/>
      <c r="AO76" s="154"/>
      <c r="AP76" s="154"/>
      <c r="AQ76" s="154"/>
      <c r="AR76" s="154"/>
      <c r="AS76" s="154"/>
      <c r="AT76" s="185"/>
      <c r="AU76" s="154"/>
      <c r="AV76" s="185"/>
      <c r="AW76" s="154"/>
      <c r="AX76" s="158"/>
      <c r="AY76" s="159"/>
      <c r="AZ76" s="154"/>
      <c r="BA76" s="154"/>
      <c r="BB76" s="154"/>
      <c r="BC76" s="154"/>
      <c r="BD76" s="130"/>
      <c r="BE76" s="154"/>
      <c r="BF76" s="154"/>
      <c r="BG76" s="154"/>
      <c r="BH76" s="154"/>
      <c r="BI76" s="160"/>
      <c r="BK76" s="162"/>
      <c r="BL76" s="150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</row>
    <row r="77" spans="1:93" s="161" customFormat="1">
      <c r="A77" s="154"/>
      <c r="B77" s="154"/>
      <c r="C77" s="155" t="s">
        <v>513</v>
      </c>
      <c r="D77" s="155"/>
      <c r="E77" s="155"/>
      <c r="F77" s="155"/>
      <c r="G77" s="154"/>
      <c r="H77" s="154"/>
      <c r="I77" s="154"/>
      <c r="J77" s="156" t="s">
        <v>574</v>
      </c>
      <c r="K77" s="157"/>
      <c r="L77" s="154"/>
      <c r="M77" s="157"/>
      <c r="N77" s="154"/>
      <c r="O77" s="157"/>
      <c r="P77" s="154"/>
      <c r="Q77" s="157"/>
      <c r="R77" s="154"/>
      <c r="S77" s="157"/>
      <c r="T77" s="154"/>
      <c r="U77" s="157"/>
      <c r="V77" s="154"/>
      <c r="W77" s="157"/>
      <c r="X77" s="154"/>
      <c r="Y77" s="157"/>
      <c r="Z77" s="154"/>
      <c r="AA77" s="157"/>
      <c r="AB77" s="154"/>
      <c r="AC77" s="157"/>
      <c r="AD77" s="154"/>
      <c r="AE77" s="157"/>
      <c r="AF77" s="157"/>
      <c r="AG77" s="157"/>
      <c r="AH77" s="154"/>
      <c r="AI77" s="157"/>
      <c r="AJ77" s="154"/>
      <c r="AK77" s="157"/>
      <c r="AL77" s="154"/>
      <c r="AM77" s="157"/>
      <c r="AN77" s="154"/>
      <c r="AO77" s="154"/>
      <c r="AP77" s="154"/>
      <c r="AQ77" s="154"/>
      <c r="AR77" s="154"/>
      <c r="AS77" s="154"/>
      <c r="AT77" s="185"/>
      <c r="AU77" s="154"/>
      <c r="AV77" s="185"/>
      <c r="AW77" s="154"/>
      <c r="AX77" s="158"/>
      <c r="AY77" s="159"/>
      <c r="AZ77" s="154"/>
      <c r="BA77" s="154"/>
      <c r="BB77" s="154"/>
      <c r="BC77" s="154"/>
      <c r="BD77" s="130"/>
      <c r="BE77" s="154"/>
      <c r="BF77" s="154"/>
      <c r="BG77" s="154"/>
      <c r="BH77" s="154"/>
      <c r="BI77" s="160"/>
      <c r="BK77" s="162"/>
      <c r="BL77" s="150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</row>
    <row r="78" spans="1:93" s="111" customFormat="1">
      <c r="A78" s="113">
        <v>24</v>
      </c>
      <c r="B78" s="113">
        <v>40010041</v>
      </c>
      <c r="C78" s="126" t="s">
        <v>128</v>
      </c>
      <c r="D78" s="126" t="s">
        <v>96</v>
      </c>
      <c r="E78" s="126" t="s">
        <v>183</v>
      </c>
      <c r="F78" s="126" t="s">
        <v>181</v>
      </c>
      <c r="G78" s="113">
        <v>20</v>
      </c>
      <c r="H78" s="113">
        <v>1</v>
      </c>
      <c r="I78" s="113" t="s">
        <v>283</v>
      </c>
      <c r="J78" s="113">
        <v>6</v>
      </c>
      <c r="K78" s="114">
        <f>IF(J78=0,0,IF(J78&lt;10,1,IF(MOD(J78,30)&lt;10,ROUNDDOWN(J78/30,0),ROUNDUP(J78/30,0))))</f>
        <v>1</v>
      </c>
      <c r="L78" s="113">
        <v>6</v>
      </c>
      <c r="M78" s="114">
        <f>IF(L78=0,0,IF(L78&lt;10,1,IF(MOD(L78,30)&lt;10,ROUNDDOWN(L78/30,0),ROUNDUP(L78/30,0))))</f>
        <v>1</v>
      </c>
      <c r="N78" s="113">
        <v>7</v>
      </c>
      <c r="O78" s="114">
        <f>IF(N78=0,0,IF(N78&lt;10,1,IF(MOD(N78,30)&lt;10,ROUNDDOWN(N78/30,0),ROUNDUP(N78/30,0))))</f>
        <v>1</v>
      </c>
      <c r="P78" s="113">
        <v>17</v>
      </c>
      <c r="Q78" s="114">
        <f>IF(P78=0,0,IF(P78&lt;10,1,IF(MOD(P78,40)&lt;10,ROUNDDOWN(P78/40,0),ROUNDUP(P78/40,0))))</f>
        <v>1</v>
      </c>
      <c r="R78" s="113">
        <v>13</v>
      </c>
      <c r="S78" s="114">
        <f>IF(R78=0,0,IF(R78&lt;10,1,IF(MOD(R78,40)&lt;10,ROUNDDOWN(R78/40,0),ROUNDUP(R78/40,0))))</f>
        <v>1</v>
      </c>
      <c r="T78" s="113">
        <v>9</v>
      </c>
      <c r="U78" s="114">
        <f>IF(T78=0,0,IF(T78&lt;10,1,IF(MOD(T78,40)&lt;10,ROUNDDOWN(T78/40,0),ROUNDUP(T78/40,0))))</f>
        <v>1</v>
      </c>
      <c r="V78" s="113">
        <v>13</v>
      </c>
      <c r="W78" s="114">
        <f>IF(V78=0,0,IF(V78&lt;10,1,IF(MOD(V78,40)&lt;10,ROUNDDOWN(V78/40,0),ROUNDUP(V78/40,0))))</f>
        <v>1</v>
      </c>
      <c r="X78" s="113">
        <v>6</v>
      </c>
      <c r="Y78" s="114">
        <f>IF(X78=0,0,IF(X78&lt;10,1,IF(MOD(X78,40)&lt;10,ROUNDDOWN(X78/40,0),ROUNDUP(X78/40,0))))</f>
        <v>1</v>
      </c>
      <c r="Z78" s="113">
        <v>12</v>
      </c>
      <c r="AA78" s="114">
        <f>IF(Z78=0,0,IF(Z78&lt;10,1,IF(MOD(Z78,40)&lt;10,ROUNDDOWN(Z78/40,0),ROUNDUP(Z78/40,0))))</f>
        <v>1</v>
      </c>
      <c r="AB78" s="113">
        <v>15</v>
      </c>
      <c r="AC78" s="114">
        <f>IF(AB78=0,0,IF(AB78&lt;10,1,IF(MOD(AB78,40)&lt;10,ROUNDDOWN(AB78/40,0),ROUNDUP(AB78/40,0))))</f>
        <v>1</v>
      </c>
      <c r="AD78" s="113">
        <v>23</v>
      </c>
      <c r="AE78" s="114">
        <f>IF(AD78=0,0,IF(AD78&lt;10,1,IF(MOD(AD78,40)&lt;10,ROUNDDOWN(AD78/40,0),ROUNDUP(AD78/40,0))))</f>
        <v>1</v>
      </c>
      <c r="AF78" s="114">
        <v>27</v>
      </c>
      <c r="AG78" s="114">
        <f>IF(AF78=0,0,IF(AF78&lt;10,1,IF(MOD(AF78,40)&lt;10,ROUNDDOWN(AF78/40,0),ROUNDUP(AF78/40,0))))</f>
        <v>1</v>
      </c>
      <c r="AH78" s="113"/>
      <c r="AI78" s="114">
        <f>IF(AH78=0,0,IF(AH78&lt;10,1,IF(MOD(AH78,40)&lt;10,ROUNDDOWN(AH78/40,0),ROUNDUP(AH78/40,0))))</f>
        <v>0</v>
      </c>
      <c r="AJ78" s="113"/>
      <c r="AK78" s="114">
        <f>IF(AJ78=0,0,IF(AJ78&lt;10,1,IF(MOD(AJ78,40)&lt;10,ROUNDDOWN(AJ78/40,0),ROUNDUP(AJ78/40,0))))</f>
        <v>0</v>
      </c>
      <c r="AL78" s="113"/>
      <c r="AM78" s="114">
        <f>IF(AL78=0,0,IF(AL78&lt;10,1,IF(MOD(AL78,40)&lt;10,ROUNDDOWN(AL78/40,0),ROUNDUP(AL78/40,0))))</f>
        <v>0</v>
      </c>
      <c r="AN78" s="127">
        <f>SUM(J78+L78+N78+P78+R78+T78+V78+X78+Z78+AB78+AD78+AF78+AH78+AJ78+AL78)</f>
        <v>154</v>
      </c>
      <c r="AO78" s="113">
        <f>SUM(K78+M78+O78+Q78+S78+U78+W78+Y78+AA78+AC78+AE78+AG78+AI78+AK78+AM78)</f>
        <v>12</v>
      </c>
      <c r="AP78" s="113">
        <v>1</v>
      </c>
      <c r="AQ78" s="113">
        <v>12</v>
      </c>
      <c r="AR78" s="113">
        <f>SUM(AP78:AQ78)</f>
        <v>13</v>
      </c>
      <c r="AS78" s="142">
        <v>1</v>
      </c>
      <c r="AT78" s="185">
        <v>0</v>
      </c>
      <c r="AU78" s="142">
        <v>12</v>
      </c>
      <c r="AV78" s="185">
        <v>0</v>
      </c>
      <c r="AW78" s="142">
        <f>SUM(AS78:AV78)</f>
        <v>13</v>
      </c>
      <c r="AX78" s="128">
        <f>IF(AN78&lt;=0,0,IF(AN78&lt;=359,1,IF(AN78&lt;=719,2,IF(AN78&lt;=1079,3,IF(AN78&lt;=1679,4,IF(AN78&lt;=1680,5,IF(AN78&lt;=1680,1,5)))))))</f>
        <v>1</v>
      </c>
      <c r="AY78" s="129">
        <f>IF(AN78&gt;120,ROUND(((((K78+M78+O78)*30)+(J78+L78+N78))/50+(((Q78+S78+U78+W78+Y78+AA78)*40)+(P78+R78+T78+V78+X78+Z78))/50+(AC78+AE78+AG78+AI78+AK78+AM78)*2),0),IF((J78+L78+N78+P78+R78+T78+V78+X78+Z78)&lt;=0,0,IF((J78+L78+N78+P78+R78+T78+V78+X78+Z78)&lt;=20,1,IF((J78+L78+N78+P78+R78+T78+V78+X78+Z78)&lt;=40,2,IF((J78+L78+N78+P78+R78+T78+V78+X78+Z78)&lt;=60,3,IF((J78+L78+N78+P78+R78+T78+V78+X78+Z78)&lt;=80,4,IF((J78+L78+N78+P78+R78+T78+V78+X78+Z78)&lt;=100,5,IF((J78+L78+N78+P78+R78+T78+V78+X78+Z78)&lt;=120,6,0)))))))+((AC78+AE78+AG78+AI78+AK78+AM78)*2))</f>
        <v>14</v>
      </c>
      <c r="AZ78" s="113">
        <f>SUM(AX78:AY78)</f>
        <v>15</v>
      </c>
      <c r="BA78" s="113">
        <f>SUM(AP78)-AX78</f>
        <v>0</v>
      </c>
      <c r="BB78" s="113">
        <f>SUM(AQ78)-AY78</f>
        <v>-2</v>
      </c>
      <c r="BC78" s="113">
        <f>SUM(AR78)-AZ78</f>
        <v>-2</v>
      </c>
      <c r="BD78" s="130">
        <f>SUM(BC78)/AZ78*100</f>
        <v>-13.333333333333334</v>
      </c>
      <c r="BE78" s="113">
        <v>0</v>
      </c>
      <c r="BF78" s="113"/>
      <c r="BG78" s="113"/>
      <c r="BH78" s="113">
        <f>SUM(BC78)-BE78-BF78+BG78</f>
        <v>-2</v>
      </c>
      <c r="BI78" s="130">
        <f>SUM(BH78)/AZ78*100</f>
        <v>-13.333333333333334</v>
      </c>
      <c r="BK78" s="112"/>
      <c r="BL78" s="150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</row>
    <row r="79" spans="1:93" s="161" customFormat="1">
      <c r="A79" s="154"/>
      <c r="B79" s="154"/>
      <c r="C79" s="155" t="s">
        <v>369</v>
      </c>
      <c r="D79" s="155"/>
      <c r="E79" s="155"/>
      <c r="F79" s="155"/>
      <c r="G79" s="154"/>
      <c r="H79" s="154"/>
      <c r="I79" s="154"/>
      <c r="J79" s="156" t="s">
        <v>387</v>
      </c>
      <c r="K79" s="157"/>
      <c r="L79" s="154"/>
      <c r="M79" s="157"/>
      <c r="N79" s="154"/>
      <c r="O79" s="157"/>
      <c r="P79" s="154"/>
      <c r="Q79" s="157"/>
      <c r="R79" s="154"/>
      <c r="S79" s="157"/>
      <c r="T79" s="154"/>
      <c r="U79" s="157"/>
      <c r="V79" s="154"/>
      <c r="W79" s="157"/>
      <c r="X79" s="154"/>
      <c r="Y79" s="157"/>
      <c r="Z79" s="154"/>
      <c r="AA79" s="157"/>
      <c r="AB79" s="154"/>
      <c r="AC79" s="157"/>
      <c r="AD79" s="154"/>
      <c r="AE79" s="157"/>
      <c r="AF79" s="157"/>
      <c r="AG79" s="157"/>
      <c r="AH79" s="154"/>
      <c r="AI79" s="157"/>
      <c r="AJ79" s="154"/>
      <c r="AK79" s="157"/>
      <c r="AL79" s="154"/>
      <c r="AM79" s="157"/>
      <c r="AN79" s="163"/>
      <c r="AO79" s="154"/>
      <c r="AP79" s="154"/>
      <c r="AQ79" s="154"/>
      <c r="AR79" s="154"/>
      <c r="AS79" s="142"/>
      <c r="AT79" s="185"/>
      <c r="AU79" s="142"/>
      <c r="AV79" s="185"/>
      <c r="AW79" s="142"/>
      <c r="AX79" s="158"/>
      <c r="AY79" s="159"/>
      <c r="AZ79" s="154"/>
      <c r="BA79" s="154"/>
      <c r="BB79" s="154"/>
      <c r="BC79" s="154"/>
      <c r="BD79" s="130"/>
      <c r="BE79" s="154"/>
      <c r="BF79" s="154"/>
      <c r="BG79" s="154"/>
      <c r="BH79" s="154"/>
      <c r="BI79" s="160"/>
      <c r="BK79" s="162"/>
      <c r="BL79" s="150"/>
      <c r="BM79" s="162"/>
      <c r="BN79" s="162"/>
      <c r="BO79" s="162"/>
      <c r="BP79" s="162"/>
      <c r="BQ79" s="162"/>
      <c r="BR79" s="162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</row>
    <row r="80" spans="1:93" s="161" customFormat="1">
      <c r="A80" s="154"/>
      <c r="B80" s="154"/>
      <c r="C80" s="155" t="s">
        <v>513</v>
      </c>
      <c r="D80" s="155"/>
      <c r="E80" s="155"/>
      <c r="F80" s="155"/>
      <c r="G80" s="154"/>
      <c r="H80" s="154"/>
      <c r="I80" s="154"/>
      <c r="J80" s="156" t="s">
        <v>549</v>
      </c>
      <c r="K80" s="157"/>
      <c r="L80" s="154"/>
      <c r="M80" s="157"/>
      <c r="N80" s="154"/>
      <c r="O80" s="157"/>
      <c r="P80" s="154"/>
      <c r="Q80" s="157"/>
      <c r="R80" s="154"/>
      <c r="S80" s="157"/>
      <c r="T80" s="154"/>
      <c r="U80" s="157"/>
      <c r="V80" s="154"/>
      <c r="W80" s="157"/>
      <c r="X80" s="154"/>
      <c r="Y80" s="157"/>
      <c r="Z80" s="154"/>
      <c r="AA80" s="157"/>
      <c r="AB80" s="154"/>
      <c r="AC80" s="157"/>
      <c r="AD80" s="154"/>
      <c r="AE80" s="157"/>
      <c r="AF80" s="157"/>
      <c r="AG80" s="157"/>
      <c r="AH80" s="154"/>
      <c r="AI80" s="157"/>
      <c r="AJ80" s="154"/>
      <c r="AK80" s="157"/>
      <c r="AL80" s="154"/>
      <c r="AM80" s="157"/>
      <c r="AN80" s="163"/>
      <c r="AO80" s="154"/>
      <c r="AP80" s="154"/>
      <c r="AQ80" s="154"/>
      <c r="AR80" s="154"/>
      <c r="AS80" s="142"/>
      <c r="AT80" s="185"/>
      <c r="AU80" s="142"/>
      <c r="AV80" s="185"/>
      <c r="AW80" s="142"/>
      <c r="AX80" s="158"/>
      <c r="AY80" s="159"/>
      <c r="AZ80" s="154"/>
      <c r="BA80" s="154"/>
      <c r="BB80" s="154"/>
      <c r="BC80" s="154"/>
      <c r="BD80" s="130"/>
      <c r="BE80" s="154"/>
      <c r="BF80" s="154"/>
      <c r="BG80" s="154"/>
      <c r="BH80" s="154"/>
      <c r="BI80" s="160"/>
      <c r="BK80" s="162"/>
      <c r="BL80" s="150"/>
      <c r="BM80" s="162"/>
      <c r="BN80" s="162"/>
      <c r="BO80" s="162"/>
      <c r="BP80" s="162"/>
      <c r="BQ80" s="162"/>
      <c r="BR80" s="162"/>
      <c r="BS80" s="162"/>
      <c r="BT80" s="162"/>
      <c r="BU80" s="162"/>
      <c r="BV80" s="162"/>
      <c r="BW80" s="162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</row>
    <row r="81" spans="1:93" s="111" customFormat="1">
      <c r="A81" s="113">
        <v>25</v>
      </c>
      <c r="B81" s="113">
        <v>40010093</v>
      </c>
      <c r="C81" s="126" t="s">
        <v>159</v>
      </c>
      <c r="D81" s="126" t="s">
        <v>197</v>
      </c>
      <c r="E81" s="126" t="s">
        <v>183</v>
      </c>
      <c r="F81" s="126" t="s">
        <v>181</v>
      </c>
      <c r="G81" s="113">
        <v>7</v>
      </c>
      <c r="H81" s="113">
        <v>2</v>
      </c>
      <c r="I81" s="113" t="s">
        <v>283</v>
      </c>
      <c r="J81" s="113">
        <v>0</v>
      </c>
      <c r="K81" s="114">
        <f>IF(J81=0,0,IF(J81&lt;10,1,IF(MOD(J81,30)&lt;10,ROUNDDOWN(J81/30,0),ROUNDUP(J81/30,0))))</f>
        <v>0</v>
      </c>
      <c r="L81" s="113">
        <v>4</v>
      </c>
      <c r="M81" s="114">
        <f>IF(L81=0,0,IF(L81&lt;10,1,IF(MOD(L81,30)&lt;10,ROUNDDOWN(L81/30,0),ROUNDUP(L81/30,0))))</f>
        <v>1</v>
      </c>
      <c r="N81" s="113">
        <v>9</v>
      </c>
      <c r="O81" s="114">
        <f>IF(N81=0,0,IF(N81&lt;10,1,IF(MOD(N81,30)&lt;10,ROUNDDOWN(N81/30,0),ROUNDUP(N81/30,0))))</f>
        <v>1</v>
      </c>
      <c r="P81" s="113">
        <v>11</v>
      </c>
      <c r="Q81" s="114">
        <f>IF(P81=0,0,IF(P81&lt;10,1,IF(MOD(P81,40)&lt;10,ROUNDDOWN(P81/40,0),ROUNDUP(P81/40,0))))</f>
        <v>1</v>
      </c>
      <c r="R81" s="113">
        <v>12</v>
      </c>
      <c r="S81" s="114">
        <f>IF(R81=0,0,IF(R81&lt;10,1,IF(MOD(R81,40)&lt;10,ROUNDDOWN(R81/40,0),ROUNDUP(R81/40,0))))</f>
        <v>1</v>
      </c>
      <c r="T81" s="113">
        <v>10</v>
      </c>
      <c r="U81" s="114">
        <f>IF(T81=0,0,IF(T81&lt;10,1,IF(MOD(T81,40)&lt;10,ROUNDDOWN(T81/40,0),ROUNDUP(T81/40,0))))</f>
        <v>1</v>
      </c>
      <c r="V81" s="113">
        <v>19</v>
      </c>
      <c r="W81" s="114">
        <f>IF(V81=0,0,IF(V81&lt;10,1,IF(MOD(V81,40)&lt;10,ROUNDDOWN(V81/40,0),ROUNDUP(V81/40,0))))</f>
        <v>1</v>
      </c>
      <c r="X81" s="113">
        <v>9</v>
      </c>
      <c r="Y81" s="114">
        <f>IF(X81=0,0,IF(X81&lt;10,1,IF(MOD(X81,40)&lt;10,ROUNDDOWN(X81/40,0),ROUNDUP(X81/40,0))))</f>
        <v>1</v>
      </c>
      <c r="Z81" s="113">
        <v>6</v>
      </c>
      <c r="AA81" s="114">
        <f>IF(Z81=0,0,IF(Z81&lt;10,1,IF(MOD(Z81,40)&lt;10,ROUNDDOWN(Z81/40,0),ROUNDUP(Z81/40,0))))</f>
        <v>1</v>
      </c>
      <c r="AB81" s="113">
        <v>21</v>
      </c>
      <c r="AC81" s="114">
        <f>IF(AB81=0,0,IF(AB81&lt;10,1,IF(MOD(AB81,40)&lt;10,ROUNDDOWN(AB81/40,0),ROUNDUP(AB81/40,0))))</f>
        <v>1</v>
      </c>
      <c r="AD81" s="113">
        <v>8</v>
      </c>
      <c r="AE81" s="114">
        <f>IF(AD81=0,0,IF(AD81&lt;10,1,IF(MOD(AD81,40)&lt;10,ROUNDDOWN(AD81/40,0),ROUNDUP(AD81/40,0))))</f>
        <v>1</v>
      </c>
      <c r="AF81" s="114">
        <v>16</v>
      </c>
      <c r="AG81" s="114">
        <f>IF(AF81=0,0,IF(AF81&lt;10,1,IF(MOD(AF81,40)&lt;10,ROUNDDOWN(AF81/40,0),ROUNDUP(AF81/40,0))))</f>
        <v>1</v>
      </c>
      <c r="AH81" s="113"/>
      <c r="AI81" s="114">
        <f>IF(AH81=0,0,IF(AH81&lt;10,1,IF(MOD(AH81,40)&lt;10,ROUNDDOWN(AH81/40,0),ROUNDUP(AH81/40,0))))</f>
        <v>0</v>
      </c>
      <c r="AJ81" s="113"/>
      <c r="AK81" s="114">
        <f>IF(AJ81=0,0,IF(AJ81&lt;10,1,IF(MOD(AJ81,40)&lt;10,ROUNDDOWN(AJ81/40,0),ROUNDUP(AJ81/40,0))))</f>
        <v>0</v>
      </c>
      <c r="AL81" s="113"/>
      <c r="AM81" s="114">
        <f>IF(AL81=0,0,IF(AL81&lt;10,1,IF(MOD(AL81,40)&lt;10,ROUNDDOWN(AL81/40,0),ROUNDUP(AL81/40,0))))</f>
        <v>0</v>
      </c>
      <c r="AN81" s="127">
        <f>SUM(J81+L81+N81+P81+R81+T81+V81+X81+Z81+AB81+AD81+AF81+AH81+AJ81+AL81)</f>
        <v>125</v>
      </c>
      <c r="AO81" s="113">
        <f>SUM(K81+M81+O81+Q81+S81+U81+W81+Y81+AA81+AC81+AE81+AG81+AI81+AK81+AM81)</f>
        <v>11</v>
      </c>
      <c r="AP81" s="113">
        <v>1</v>
      </c>
      <c r="AQ81" s="113">
        <v>12</v>
      </c>
      <c r="AR81" s="113">
        <f>SUM(AP81:AQ81)</f>
        <v>13</v>
      </c>
      <c r="AS81" s="142">
        <v>1</v>
      </c>
      <c r="AT81" s="185">
        <v>0</v>
      </c>
      <c r="AU81" s="142">
        <v>12</v>
      </c>
      <c r="AV81" s="185">
        <v>0</v>
      </c>
      <c r="AW81" s="142">
        <f>SUM(AS81:AV81)</f>
        <v>13</v>
      </c>
      <c r="AX81" s="128">
        <f>IF(AN81&lt;=0,0,IF(AN81&lt;=359,1,IF(AN81&lt;=719,2,IF(AN81&lt;=1079,3,IF(AN81&lt;=1679,4,IF(AN81&lt;=1680,5,IF(AN81&lt;=1680,1,5)))))))</f>
        <v>1</v>
      </c>
      <c r="AY81" s="129">
        <f>IF(AN81&gt;120,ROUND(((((K81+M81+O81)*30)+(J81+L81+N81))/50+(((Q81+S81+U81+W81+Y81+AA81)*40)+(P81+R81+T81+V81+X81+Z81))/50+(AC81+AE81+AG81+AI81+AK81+AM81)*2),0),IF((J81+L81+N81+P81+R81+T81+V81+X81+Z81)&lt;=0,0,IF((J81+L81+N81+P81+R81+T81+V81+X81+Z81)&lt;=20,1,IF((J81+L81+N81+P81+R81+T81+V81+X81+Z81)&lt;=40,2,IF((J81+L81+N81+P81+R81+T81+V81+X81+Z81)&lt;=60,3,IF((J81+L81+N81+P81+R81+T81+V81+X81+Z81)&lt;=80,4,IF((J81+L81+N81+P81+R81+T81+V81+X81+Z81)&lt;=100,5,IF((J81+L81+N81+P81+R81+T81+V81+X81+Z81)&lt;=120,6,0)))))))+((AC81+AE81+AG81+AI81+AK81+AM81)*2))</f>
        <v>14</v>
      </c>
      <c r="AZ81" s="113">
        <f>SUM(AX81:AY81)</f>
        <v>15</v>
      </c>
      <c r="BA81" s="113">
        <f>SUM(AP81)-AX81</f>
        <v>0</v>
      </c>
      <c r="BB81" s="113">
        <f>SUM(AQ81)-AY81</f>
        <v>-2</v>
      </c>
      <c r="BC81" s="113">
        <f>SUM(AR81)-AZ81</f>
        <v>-2</v>
      </c>
      <c r="BD81" s="130">
        <f>SUM(BC81)/AZ81*100</f>
        <v>-13.333333333333334</v>
      </c>
      <c r="BE81" s="113">
        <v>1</v>
      </c>
      <c r="BF81" s="113"/>
      <c r="BG81" s="113"/>
      <c r="BH81" s="113">
        <f>SUM(BC81)-BE81-BF81+BG81</f>
        <v>-3</v>
      </c>
      <c r="BI81" s="130">
        <f>SUM(BH81)/AZ81*100</f>
        <v>-20</v>
      </c>
      <c r="BK81" s="112"/>
      <c r="BL81" s="150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</row>
    <row r="82" spans="1:93" s="161" customFormat="1">
      <c r="A82" s="154"/>
      <c r="B82" s="154"/>
      <c r="C82" s="155" t="s">
        <v>369</v>
      </c>
      <c r="D82" s="155"/>
      <c r="E82" s="155"/>
      <c r="F82" s="155"/>
      <c r="G82" s="154"/>
      <c r="H82" s="154"/>
      <c r="I82" s="154"/>
      <c r="J82" s="156" t="s">
        <v>410</v>
      </c>
      <c r="K82" s="157"/>
      <c r="L82" s="154"/>
      <c r="M82" s="157"/>
      <c r="N82" s="154"/>
      <c r="O82" s="157"/>
      <c r="P82" s="154"/>
      <c r="Q82" s="157"/>
      <c r="R82" s="154"/>
      <c r="S82" s="157"/>
      <c r="T82" s="154"/>
      <c r="U82" s="157"/>
      <c r="V82" s="154"/>
      <c r="W82" s="157"/>
      <c r="X82" s="154"/>
      <c r="Y82" s="157"/>
      <c r="Z82" s="154"/>
      <c r="AA82" s="157"/>
      <c r="AB82" s="154"/>
      <c r="AC82" s="157"/>
      <c r="AD82" s="154"/>
      <c r="AE82" s="157"/>
      <c r="AF82" s="157"/>
      <c r="AG82" s="157"/>
      <c r="AH82" s="154"/>
      <c r="AI82" s="157"/>
      <c r="AJ82" s="154"/>
      <c r="AK82" s="157"/>
      <c r="AL82" s="154"/>
      <c r="AM82" s="157"/>
      <c r="AN82" s="154"/>
      <c r="AO82" s="154"/>
      <c r="AP82" s="154"/>
      <c r="AQ82" s="154"/>
      <c r="AR82" s="154"/>
      <c r="AS82" s="154"/>
      <c r="AT82" s="185"/>
      <c r="AU82" s="154"/>
      <c r="AV82" s="185"/>
      <c r="AW82" s="154"/>
      <c r="AX82" s="158"/>
      <c r="AY82" s="159"/>
      <c r="AZ82" s="154"/>
      <c r="BA82" s="154"/>
      <c r="BB82" s="154"/>
      <c r="BC82" s="154"/>
      <c r="BD82" s="130"/>
      <c r="BE82" s="154"/>
      <c r="BF82" s="154"/>
      <c r="BG82" s="154"/>
      <c r="BH82" s="154"/>
      <c r="BI82" s="160"/>
      <c r="BK82" s="162"/>
      <c r="BL82" s="150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2"/>
      <c r="CJ82" s="162"/>
      <c r="CK82" s="162"/>
      <c r="CL82" s="162"/>
      <c r="CM82" s="162"/>
      <c r="CN82" s="162"/>
      <c r="CO82" s="162"/>
    </row>
    <row r="83" spans="1:93" s="161" customFormat="1">
      <c r="A83" s="154"/>
      <c r="B83" s="154"/>
      <c r="C83" s="155" t="s">
        <v>513</v>
      </c>
      <c r="D83" s="155"/>
      <c r="E83" s="155"/>
      <c r="F83" s="155"/>
      <c r="G83" s="154"/>
      <c r="H83" s="154"/>
      <c r="I83" s="154"/>
      <c r="J83" s="156" t="s">
        <v>634</v>
      </c>
      <c r="K83" s="157"/>
      <c r="L83" s="154"/>
      <c r="M83" s="157"/>
      <c r="N83" s="154"/>
      <c r="O83" s="157"/>
      <c r="P83" s="154"/>
      <c r="Q83" s="157"/>
      <c r="R83" s="154"/>
      <c r="S83" s="157"/>
      <c r="T83" s="154"/>
      <c r="U83" s="157"/>
      <c r="V83" s="154"/>
      <c r="W83" s="157"/>
      <c r="X83" s="154"/>
      <c r="Y83" s="157"/>
      <c r="Z83" s="154"/>
      <c r="AA83" s="157"/>
      <c r="AB83" s="154"/>
      <c r="AC83" s="157"/>
      <c r="AD83" s="154"/>
      <c r="AE83" s="157"/>
      <c r="AF83" s="157"/>
      <c r="AG83" s="157"/>
      <c r="AH83" s="154"/>
      <c r="AI83" s="157"/>
      <c r="AJ83" s="154"/>
      <c r="AK83" s="157"/>
      <c r="AL83" s="154"/>
      <c r="AM83" s="157"/>
      <c r="AN83" s="154"/>
      <c r="AO83" s="154"/>
      <c r="AP83" s="154"/>
      <c r="AQ83" s="154"/>
      <c r="AR83" s="154"/>
      <c r="AS83" s="154"/>
      <c r="AT83" s="185"/>
      <c r="AU83" s="154"/>
      <c r="AV83" s="185"/>
      <c r="AW83" s="154"/>
      <c r="AX83" s="158"/>
      <c r="AY83" s="159"/>
      <c r="AZ83" s="154"/>
      <c r="BA83" s="154"/>
      <c r="BB83" s="154"/>
      <c r="BC83" s="154"/>
      <c r="BD83" s="130"/>
      <c r="BE83" s="154"/>
      <c r="BF83" s="154"/>
      <c r="BG83" s="154"/>
      <c r="BH83" s="154"/>
      <c r="BI83" s="160"/>
      <c r="BK83" s="162"/>
      <c r="BL83" s="150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</row>
    <row r="84" spans="1:93" s="111" customFormat="1">
      <c r="A84" s="113">
        <v>26</v>
      </c>
      <c r="B84" s="113">
        <v>40010028</v>
      </c>
      <c r="C84" s="126" t="s">
        <v>35</v>
      </c>
      <c r="D84" s="126" t="s">
        <v>190</v>
      </c>
      <c r="E84" s="126" t="s">
        <v>183</v>
      </c>
      <c r="F84" s="126" t="s">
        <v>181</v>
      </c>
      <c r="G84" s="113">
        <v>21</v>
      </c>
      <c r="H84" s="113">
        <v>1</v>
      </c>
      <c r="I84" s="113" t="s">
        <v>283</v>
      </c>
      <c r="J84" s="113">
        <v>4</v>
      </c>
      <c r="K84" s="114">
        <f>IF(J84=0,0,IF(J84&lt;10,1,IF(MOD(J84,30)&lt;10,ROUNDDOWN(J84/30,0),ROUNDUP(J84/30,0))))</f>
        <v>1</v>
      </c>
      <c r="L84" s="113">
        <v>11</v>
      </c>
      <c r="M84" s="114">
        <f>IF(L84=0,0,IF(L84&lt;10,1,IF(MOD(L84,30)&lt;10,ROUNDDOWN(L84/30,0),ROUNDUP(L84/30,0))))</f>
        <v>1</v>
      </c>
      <c r="N84" s="113">
        <v>22</v>
      </c>
      <c r="O84" s="114">
        <f>IF(N84=0,0,IF(N84&lt;10,1,IF(MOD(N84,30)&lt;10,ROUNDDOWN(N84/30,0),ROUNDUP(N84/30,0))))</f>
        <v>1</v>
      </c>
      <c r="P84" s="113">
        <v>17</v>
      </c>
      <c r="Q84" s="114">
        <f>IF(P84=0,0,IF(P84&lt;10,1,IF(MOD(P84,40)&lt;10,ROUNDDOWN(P84/40,0),ROUNDUP(P84/40,0))))</f>
        <v>1</v>
      </c>
      <c r="R84" s="113">
        <v>14</v>
      </c>
      <c r="S84" s="114">
        <f>IF(R84=0,0,IF(R84&lt;10,1,IF(MOD(R84,40)&lt;10,ROUNDDOWN(R84/40,0),ROUNDUP(R84/40,0))))</f>
        <v>1</v>
      </c>
      <c r="T84" s="113">
        <v>8</v>
      </c>
      <c r="U84" s="114">
        <f>IF(T84=0,0,IF(T84&lt;10,1,IF(MOD(T84,40)&lt;10,ROUNDDOWN(T84/40,0),ROUNDUP(T84/40,0))))</f>
        <v>1</v>
      </c>
      <c r="V84" s="113">
        <v>12</v>
      </c>
      <c r="W84" s="114">
        <f>IF(V84=0,0,IF(V84&lt;10,1,IF(MOD(V84,40)&lt;10,ROUNDDOWN(V84/40,0),ROUNDUP(V84/40,0))))</f>
        <v>1</v>
      </c>
      <c r="X84" s="113">
        <v>9</v>
      </c>
      <c r="Y84" s="114">
        <f>IF(X84=0,0,IF(X84&lt;10,1,IF(MOD(X84,40)&lt;10,ROUNDDOWN(X84/40,0),ROUNDUP(X84/40,0))))</f>
        <v>1</v>
      </c>
      <c r="Z84" s="113">
        <v>20</v>
      </c>
      <c r="AA84" s="114">
        <f>IF(Z84=0,0,IF(Z84&lt;10,1,IF(MOD(Z84,40)&lt;10,ROUNDDOWN(Z84/40,0),ROUNDUP(Z84/40,0))))</f>
        <v>1</v>
      </c>
      <c r="AB84" s="113">
        <v>10</v>
      </c>
      <c r="AC84" s="114">
        <f>IF(AB84=0,0,IF(AB84&lt;10,1,IF(MOD(AB84,40)&lt;10,ROUNDDOWN(AB84/40,0),ROUNDUP(AB84/40,0))))</f>
        <v>1</v>
      </c>
      <c r="AD84" s="113">
        <v>13</v>
      </c>
      <c r="AE84" s="114">
        <f>IF(AD84=0,0,IF(AD84&lt;10,1,IF(MOD(AD84,40)&lt;10,ROUNDDOWN(AD84/40,0),ROUNDUP(AD84/40,0))))</f>
        <v>1</v>
      </c>
      <c r="AF84" s="114">
        <v>16</v>
      </c>
      <c r="AG84" s="114">
        <f>IF(AF84=0,0,IF(AF84&lt;10,1,IF(MOD(AF84,40)&lt;10,ROUNDDOWN(AF84/40,0),ROUNDUP(AF84/40,0))))</f>
        <v>1</v>
      </c>
      <c r="AH84" s="113"/>
      <c r="AI84" s="114">
        <f>IF(AH84=0,0,IF(AH84&lt;10,1,IF(MOD(AH84,40)&lt;10,ROUNDDOWN(AH84/40,0),ROUNDUP(AH84/40,0))))</f>
        <v>0</v>
      </c>
      <c r="AJ84" s="113"/>
      <c r="AK84" s="114">
        <f>IF(AJ84=0,0,IF(AJ84&lt;10,1,IF(MOD(AJ84,40)&lt;10,ROUNDDOWN(AJ84/40,0),ROUNDUP(AJ84/40,0))))</f>
        <v>0</v>
      </c>
      <c r="AL84" s="113"/>
      <c r="AM84" s="114">
        <f>IF(AL84=0,0,IF(AL84&lt;10,1,IF(MOD(AL84,40)&lt;10,ROUNDDOWN(AL84/40,0),ROUNDUP(AL84/40,0))))</f>
        <v>0</v>
      </c>
      <c r="AN84" s="127">
        <f>SUM(J84+L84+N84+P84+R84+T84+V84+X84+Z84+AB84+AD84+AF84+AH84+AJ84+AL84)</f>
        <v>156</v>
      </c>
      <c r="AO84" s="113">
        <f>SUM(K84+M84+O84+Q84+S84+U84+W84+Y84+AA84+AC84+AE84+AG84+AI84+AK84+AM84)</f>
        <v>12</v>
      </c>
      <c r="AP84" s="113">
        <v>1</v>
      </c>
      <c r="AQ84" s="113">
        <v>13</v>
      </c>
      <c r="AR84" s="113">
        <f>SUM(AP84:AQ84)</f>
        <v>14</v>
      </c>
      <c r="AS84" s="142">
        <v>1</v>
      </c>
      <c r="AT84" s="185">
        <v>0</v>
      </c>
      <c r="AU84" s="142">
        <v>13</v>
      </c>
      <c r="AV84" s="185">
        <v>0</v>
      </c>
      <c r="AW84" s="142">
        <f>SUM(AS84:AV84)</f>
        <v>14</v>
      </c>
      <c r="AX84" s="128">
        <f>IF(AN84&lt;=0,0,IF(AN84&lt;=359,1,IF(AN84&lt;=719,2,IF(AN84&lt;=1079,3,IF(AN84&lt;=1679,4,IF(AN84&lt;=1680,5,IF(AN84&lt;=1680,1,5)))))))</f>
        <v>1</v>
      </c>
      <c r="AY84" s="129">
        <f>IF(AN84&gt;120,ROUND(((((K84+M84+O84)*30)+(J84+L84+N84))/50+(((Q84+S84+U84+W84+Y84+AA84)*40)+(P84+R84+T84+V84+X84+Z84))/50+(AC84+AE84+AG84+AI84+AK84+AM84)*2),0),IF((J84+L84+N84+P84+R84+T84+V84+X84+Z84)&lt;=0,0,IF((J84+L84+N84+P84+R84+T84+V84+X84+Z84)&lt;=20,1,IF((J84+L84+N84+P84+R84+T84+V84+X84+Z84)&lt;=40,2,IF((J84+L84+N84+P84+R84+T84+V84+X84+Z84)&lt;=60,3,IF((J84+L84+N84+P84+R84+T84+V84+X84+Z84)&lt;=80,4,IF((J84+L84+N84+P84+R84+T84+V84+X84+Z84)&lt;=100,5,IF((J84+L84+N84+P84+R84+T84+V84+X84+Z84)&lt;=120,6,0)))))))+((AC84+AE84+AG84+AI84+AK84+AM84)*2))</f>
        <v>15</v>
      </c>
      <c r="AZ84" s="113">
        <f>SUM(AX84:AY84)</f>
        <v>16</v>
      </c>
      <c r="BA84" s="113">
        <f>SUM(AP84)-AX84</f>
        <v>0</v>
      </c>
      <c r="BB84" s="113">
        <f>SUM(AQ84)-AY84</f>
        <v>-2</v>
      </c>
      <c r="BC84" s="113">
        <f>SUM(AR84)-AZ84</f>
        <v>-2</v>
      </c>
      <c r="BD84" s="130">
        <f>SUM(BC84)/AZ84*100</f>
        <v>-12.5</v>
      </c>
      <c r="BE84" s="113">
        <v>1</v>
      </c>
      <c r="BF84" s="113"/>
      <c r="BG84" s="113"/>
      <c r="BH84" s="113">
        <f>SUM(BC84)-BE84-BF84+BG84</f>
        <v>-3</v>
      </c>
      <c r="BI84" s="130">
        <f>SUM(BH84)/AZ84*100</f>
        <v>-18.75</v>
      </c>
      <c r="BK84" s="112"/>
      <c r="BL84" s="150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</row>
    <row r="85" spans="1:93" s="161" customFormat="1">
      <c r="A85" s="154"/>
      <c r="B85" s="154"/>
      <c r="C85" s="155" t="s">
        <v>369</v>
      </c>
      <c r="D85" s="155"/>
      <c r="E85" s="155"/>
      <c r="F85" s="155"/>
      <c r="G85" s="154"/>
      <c r="H85" s="154"/>
      <c r="I85" s="154"/>
      <c r="J85" s="156" t="s">
        <v>446</v>
      </c>
      <c r="K85" s="157"/>
      <c r="L85" s="154"/>
      <c r="M85" s="157"/>
      <c r="N85" s="154"/>
      <c r="O85" s="157"/>
      <c r="P85" s="154"/>
      <c r="Q85" s="157"/>
      <c r="R85" s="154"/>
      <c r="S85" s="157"/>
      <c r="T85" s="154"/>
      <c r="U85" s="157"/>
      <c r="V85" s="154"/>
      <c r="W85" s="157"/>
      <c r="X85" s="154"/>
      <c r="Y85" s="157"/>
      <c r="Z85" s="154"/>
      <c r="AA85" s="157"/>
      <c r="AB85" s="154"/>
      <c r="AC85" s="157"/>
      <c r="AD85" s="154"/>
      <c r="AE85" s="157"/>
      <c r="AF85" s="157"/>
      <c r="AG85" s="157"/>
      <c r="AH85" s="154"/>
      <c r="AI85" s="157"/>
      <c r="AJ85" s="154"/>
      <c r="AK85" s="157"/>
      <c r="AL85" s="154"/>
      <c r="AM85" s="157"/>
      <c r="AN85" s="163"/>
      <c r="AO85" s="154"/>
      <c r="AP85" s="154"/>
      <c r="AQ85" s="154"/>
      <c r="AR85" s="154"/>
      <c r="AS85" s="142"/>
      <c r="AT85" s="185"/>
      <c r="AU85" s="142"/>
      <c r="AV85" s="185"/>
      <c r="AW85" s="142"/>
      <c r="AX85" s="158"/>
      <c r="AY85" s="159"/>
      <c r="AZ85" s="154"/>
      <c r="BA85" s="154"/>
      <c r="BB85" s="154"/>
      <c r="BC85" s="154"/>
      <c r="BD85" s="130"/>
      <c r="BE85" s="154"/>
      <c r="BF85" s="154"/>
      <c r="BG85" s="154"/>
      <c r="BH85" s="154"/>
      <c r="BI85" s="160"/>
      <c r="BK85" s="162"/>
      <c r="BL85" s="150"/>
      <c r="BM85" s="162"/>
      <c r="BN85" s="162"/>
      <c r="BO85" s="162"/>
      <c r="BP85" s="162"/>
      <c r="BQ85" s="162"/>
      <c r="BR85" s="162"/>
      <c r="BS85" s="162"/>
      <c r="BT85" s="162"/>
      <c r="BU85" s="162"/>
      <c r="BV85" s="162"/>
      <c r="BW85" s="162"/>
      <c r="BX85" s="162"/>
      <c r="BY85" s="162"/>
      <c r="BZ85" s="162"/>
      <c r="CA85" s="162"/>
      <c r="CB85" s="162"/>
      <c r="CC85" s="162"/>
      <c r="CD85" s="162"/>
      <c r="CE85" s="162"/>
      <c r="CF85" s="162"/>
      <c r="CG85" s="162"/>
      <c r="CH85" s="162"/>
      <c r="CI85" s="162"/>
      <c r="CJ85" s="162"/>
      <c r="CK85" s="162"/>
      <c r="CL85" s="162"/>
      <c r="CM85" s="162"/>
      <c r="CN85" s="162"/>
      <c r="CO85" s="162"/>
    </row>
    <row r="86" spans="1:93" s="161" customFormat="1">
      <c r="A86" s="154"/>
      <c r="B86" s="154"/>
      <c r="C86" s="155" t="s">
        <v>513</v>
      </c>
      <c r="D86" s="155"/>
      <c r="E86" s="155"/>
      <c r="F86" s="155"/>
      <c r="G86" s="154"/>
      <c r="H86" s="154"/>
      <c r="I86" s="154"/>
      <c r="J86" s="156" t="s">
        <v>524</v>
      </c>
      <c r="K86" s="157"/>
      <c r="L86" s="154"/>
      <c r="M86" s="157"/>
      <c r="N86" s="154"/>
      <c r="O86" s="157"/>
      <c r="P86" s="154"/>
      <c r="Q86" s="157"/>
      <c r="R86" s="154"/>
      <c r="S86" s="157"/>
      <c r="T86" s="154"/>
      <c r="U86" s="157"/>
      <c r="V86" s="154"/>
      <c r="W86" s="157"/>
      <c r="X86" s="154"/>
      <c r="Y86" s="157"/>
      <c r="Z86" s="154"/>
      <c r="AA86" s="157"/>
      <c r="AB86" s="154"/>
      <c r="AC86" s="157"/>
      <c r="AD86" s="154"/>
      <c r="AE86" s="157"/>
      <c r="AF86" s="157"/>
      <c r="AG86" s="157"/>
      <c r="AH86" s="154"/>
      <c r="AI86" s="157"/>
      <c r="AJ86" s="154"/>
      <c r="AK86" s="157"/>
      <c r="AL86" s="154"/>
      <c r="AM86" s="157"/>
      <c r="AN86" s="163"/>
      <c r="AO86" s="154"/>
      <c r="AP86" s="154"/>
      <c r="AQ86" s="154"/>
      <c r="AR86" s="154"/>
      <c r="AS86" s="142"/>
      <c r="AT86" s="185"/>
      <c r="AU86" s="142"/>
      <c r="AV86" s="185"/>
      <c r="AW86" s="142"/>
      <c r="AX86" s="158"/>
      <c r="AY86" s="159"/>
      <c r="AZ86" s="154"/>
      <c r="BA86" s="154"/>
      <c r="BB86" s="154"/>
      <c r="BC86" s="154"/>
      <c r="BD86" s="130"/>
      <c r="BE86" s="154"/>
      <c r="BF86" s="154"/>
      <c r="BG86" s="154"/>
      <c r="BH86" s="154"/>
      <c r="BI86" s="160"/>
      <c r="BK86" s="162"/>
      <c r="BL86" s="150"/>
      <c r="BM86" s="162"/>
      <c r="BN86" s="162"/>
      <c r="BO86" s="162"/>
      <c r="BP86" s="162"/>
      <c r="BQ86" s="162"/>
      <c r="BR86" s="162"/>
      <c r="BS86" s="162"/>
      <c r="BT86" s="162"/>
      <c r="BU86" s="162"/>
      <c r="BV86" s="162"/>
      <c r="BW86" s="162"/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</row>
    <row r="87" spans="1:93" s="111" customFormat="1">
      <c r="A87" s="113">
        <v>27</v>
      </c>
      <c r="B87" s="113">
        <v>40010084</v>
      </c>
      <c r="C87" s="126" t="s">
        <v>36</v>
      </c>
      <c r="D87" s="126" t="s">
        <v>199</v>
      </c>
      <c r="E87" s="126" t="s">
        <v>183</v>
      </c>
      <c r="F87" s="126" t="s">
        <v>181</v>
      </c>
      <c r="G87" s="113">
        <v>10</v>
      </c>
      <c r="H87" s="113">
        <v>1</v>
      </c>
      <c r="I87" s="113" t="s">
        <v>283</v>
      </c>
      <c r="J87" s="113">
        <v>0</v>
      </c>
      <c r="K87" s="114">
        <f>IF(J87=0,0,IF(J87&lt;10,1,IF(MOD(J87,30)&lt;10,ROUNDDOWN(J87/30,0),ROUNDUP(J87/30,0))))</f>
        <v>0</v>
      </c>
      <c r="L87" s="113">
        <v>14</v>
      </c>
      <c r="M87" s="114">
        <f>IF(L87=0,0,IF(L87&lt;10,1,IF(MOD(L87,30)&lt;10,ROUNDDOWN(L87/30,0),ROUNDUP(L87/30,0))))</f>
        <v>1</v>
      </c>
      <c r="N87" s="113">
        <v>18</v>
      </c>
      <c r="O87" s="114">
        <f>IF(N87=0,0,IF(N87&lt;10,1,IF(MOD(N87,30)&lt;10,ROUNDDOWN(N87/30,0),ROUNDUP(N87/30,0))))</f>
        <v>1</v>
      </c>
      <c r="P87" s="113">
        <v>12</v>
      </c>
      <c r="Q87" s="114">
        <f>IF(P87=0,0,IF(P87&lt;10,1,IF(MOD(P87,40)&lt;10,ROUNDDOWN(P87/40,0),ROUNDUP(P87/40,0))))</f>
        <v>1</v>
      </c>
      <c r="R87" s="113">
        <v>15</v>
      </c>
      <c r="S87" s="114">
        <f>IF(R87=0,0,IF(R87&lt;10,1,IF(MOD(R87,40)&lt;10,ROUNDDOWN(R87/40,0),ROUNDUP(R87/40,0))))</f>
        <v>1</v>
      </c>
      <c r="T87" s="113">
        <v>20</v>
      </c>
      <c r="U87" s="114">
        <f>IF(T87=0,0,IF(T87&lt;10,1,IF(MOD(T87,40)&lt;10,ROUNDDOWN(T87/40,0),ROUNDUP(T87/40,0))))</f>
        <v>1</v>
      </c>
      <c r="V87" s="113">
        <v>14</v>
      </c>
      <c r="W87" s="114">
        <f>IF(V87=0,0,IF(V87&lt;10,1,IF(MOD(V87,40)&lt;10,ROUNDDOWN(V87/40,0),ROUNDUP(V87/40,0))))</f>
        <v>1</v>
      </c>
      <c r="X87" s="113">
        <v>21</v>
      </c>
      <c r="Y87" s="114">
        <f>IF(X87=0,0,IF(X87&lt;10,1,IF(MOD(X87,40)&lt;10,ROUNDDOWN(X87/40,0),ROUNDUP(X87/40,0))))</f>
        <v>1</v>
      </c>
      <c r="Z87" s="113">
        <v>14</v>
      </c>
      <c r="AA87" s="114">
        <f>IF(Z87=0,0,IF(Z87&lt;10,1,IF(MOD(Z87,40)&lt;10,ROUNDDOWN(Z87/40,0),ROUNDUP(Z87/40,0))))</f>
        <v>1</v>
      </c>
      <c r="AB87" s="113">
        <v>17</v>
      </c>
      <c r="AC87" s="114">
        <f>IF(AB87=0,0,IF(AB87&lt;10,1,IF(MOD(AB87,40)&lt;10,ROUNDDOWN(AB87/40,0),ROUNDUP(AB87/40,0))))</f>
        <v>1</v>
      </c>
      <c r="AD87" s="113">
        <v>8</v>
      </c>
      <c r="AE87" s="114">
        <f>IF(AD87=0,0,IF(AD87&lt;10,1,IF(MOD(AD87,40)&lt;10,ROUNDDOWN(AD87/40,0),ROUNDUP(AD87/40,0))))</f>
        <v>1</v>
      </c>
      <c r="AF87" s="114">
        <v>18</v>
      </c>
      <c r="AG87" s="114">
        <f>IF(AF87=0,0,IF(AF87&lt;10,1,IF(MOD(AF87,40)&lt;10,ROUNDDOWN(AF87/40,0),ROUNDUP(AF87/40,0))))</f>
        <v>1</v>
      </c>
      <c r="AH87" s="113"/>
      <c r="AI87" s="114">
        <f>IF(AH87=0,0,IF(AH87&lt;10,1,IF(MOD(AH87,40)&lt;10,ROUNDDOWN(AH87/40,0),ROUNDUP(AH87/40,0))))</f>
        <v>0</v>
      </c>
      <c r="AJ87" s="113"/>
      <c r="AK87" s="114">
        <f>IF(AJ87=0,0,IF(AJ87&lt;10,1,IF(MOD(AJ87,40)&lt;10,ROUNDDOWN(AJ87/40,0),ROUNDUP(AJ87/40,0))))</f>
        <v>0</v>
      </c>
      <c r="AL87" s="113"/>
      <c r="AM87" s="114">
        <f>IF(AL87=0,0,IF(AL87&lt;10,1,IF(MOD(AL87,40)&lt;10,ROUNDDOWN(AL87/40,0),ROUNDUP(AL87/40,0))))</f>
        <v>0</v>
      </c>
      <c r="AN87" s="127">
        <f>SUM(J87+L87+N87+P87+R87+T87+V87+X87+Z87+AB87+AD87+AF87+AH87+AJ87+AL87)</f>
        <v>171</v>
      </c>
      <c r="AO87" s="113">
        <f>SUM(K87+M87+O87+Q87+S87+U87+W87+Y87+AA87+AC87+AE87+AG87+AI87+AK87+AM87)</f>
        <v>11</v>
      </c>
      <c r="AP87" s="113">
        <v>1</v>
      </c>
      <c r="AQ87" s="113">
        <v>13</v>
      </c>
      <c r="AR87" s="113">
        <f>SUM(AP87:AQ87)</f>
        <v>14</v>
      </c>
      <c r="AS87" s="142">
        <v>1</v>
      </c>
      <c r="AT87" s="185">
        <v>0</v>
      </c>
      <c r="AU87" s="142">
        <v>13</v>
      </c>
      <c r="AV87" s="185">
        <v>0</v>
      </c>
      <c r="AW87" s="142">
        <f>SUM(AS87:AV87)</f>
        <v>14</v>
      </c>
      <c r="AX87" s="128">
        <f>IF(AN87&lt;=0,0,IF(AN87&lt;=359,1,IF(AN87&lt;=719,2,IF(AN87&lt;=1079,3,IF(AN87&lt;=1679,4,IF(AN87&lt;=1680,5,IF(AN87&lt;=1680,1,5)))))))</f>
        <v>1</v>
      </c>
      <c r="AY87" s="129">
        <f>IF(AN87&gt;120,ROUND(((((K87+M87+O87)*30)+(J87+L87+N87))/50+(((Q87+S87+U87+W87+Y87+AA87)*40)+(P87+R87+T87+V87+X87+Z87))/50+(AC87+AE87+AG87+AI87+AK87+AM87)*2),0),IF((J87+L87+N87+P87+R87+T87+V87+X87+Z87)&lt;=0,0,IF((J87+L87+N87+P87+R87+T87+V87+X87+Z87)&lt;=20,1,IF((J87+L87+N87+P87+R87+T87+V87+X87+Z87)&lt;=40,2,IF((J87+L87+N87+P87+R87+T87+V87+X87+Z87)&lt;=60,3,IF((J87+L87+N87+P87+R87+T87+V87+X87+Z87)&lt;=80,4,IF((J87+L87+N87+P87+R87+T87+V87+X87+Z87)&lt;=100,5,IF((J87+L87+N87+P87+R87+T87+V87+X87+Z87)&lt;=120,6,0)))))))+((AC87+AE87+AG87+AI87+AK87+AM87)*2))</f>
        <v>15</v>
      </c>
      <c r="AZ87" s="113">
        <f>SUM(AX87:AY87)</f>
        <v>16</v>
      </c>
      <c r="BA87" s="113">
        <f>SUM(AP87)-AX87</f>
        <v>0</v>
      </c>
      <c r="BB87" s="113">
        <f>SUM(AQ87)-AY87</f>
        <v>-2</v>
      </c>
      <c r="BC87" s="113">
        <f>SUM(AR87)-AZ87</f>
        <v>-2</v>
      </c>
      <c r="BD87" s="130">
        <f>SUM(BC87)/AZ87*100</f>
        <v>-12.5</v>
      </c>
      <c r="BE87" s="113">
        <v>0</v>
      </c>
      <c r="BF87" s="113">
        <v>1</v>
      </c>
      <c r="BG87" s="113"/>
      <c r="BH87" s="113">
        <f>SUM(BC87)-BE87-BF87+BG87</f>
        <v>-3</v>
      </c>
      <c r="BI87" s="130">
        <f>SUM(BH87)/AZ87*100</f>
        <v>-18.75</v>
      </c>
      <c r="BK87" s="112"/>
      <c r="BL87" s="150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</row>
    <row r="88" spans="1:93" s="161" customFormat="1">
      <c r="A88" s="154"/>
      <c r="B88" s="154"/>
      <c r="C88" s="155" t="s">
        <v>369</v>
      </c>
      <c r="D88" s="155"/>
      <c r="E88" s="155"/>
      <c r="F88" s="155"/>
      <c r="G88" s="154"/>
      <c r="H88" s="154"/>
      <c r="I88" s="154"/>
      <c r="J88" s="156" t="s">
        <v>400</v>
      </c>
      <c r="K88" s="157"/>
      <c r="L88" s="154"/>
      <c r="M88" s="157"/>
      <c r="N88" s="154"/>
      <c r="O88" s="157"/>
      <c r="P88" s="154"/>
      <c r="Q88" s="157"/>
      <c r="R88" s="154"/>
      <c r="S88" s="157"/>
      <c r="T88" s="154"/>
      <c r="U88" s="157"/>
      <c r="V88" s="154"/>
      <c r="W88" s="157"/>
      <c r="X88" s="154"/>
      <c r="Y88" s="157"/>
      <c r="Z88" s="154"/>
      <c r="AA88" s="157"/>
      <c r="AB88" s="154"/>
      <c r="AC88" s="157"/>
      <c r="AD88" s="154"/>
      <c r="AE88" s="157"/>
      <c r="AF88" s="157"/>
      <c r="AG88" s="157"/>
      <c r="AH88" s="154"/>
      <c r="AI88" s="157"/>
      <c r="AJ88" s="154"/>
      <c r="AK88" s="157"/>
      <c r="AL88" s="154"/>
      <c r="AM88" s="157"/>
      <c r="AN88" s="163"/>
      <c r="AO88" s="154"/>
      <c r="AP88" s="154"/>
      <c r="AQ88" s="154"/>
      <c r="AR88" s="154"/>
      <c r="AS88" s="142"/>
      <c r="AT88" s="185"/>
      <c r="AU88" s="142"/>
      <c r="AV88" s="185"/>
      <c r="AW88" s="142"/>
      <c r="AX88" s="158"/>
      <c r="AY88" s="159"/>
      <c r="AZ88" s="154"/>
      <c r="BA88" s="154"/>
      <c r="BB88" s="154"/>
      <c r="BC88" s="154"/>
      <c r="BD88" s="130"/>
      <c r="BE88" s="154"/>
      <c r="BF88" s="154"/>
      <c r="BG88" s="154"/>
      <c r="BH88" s="154"/>
      <c r="BI88" s="160"/>
      <c r="BK88" s="162"/>
      <c r="BL88" s="150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</row>
    <row r="89" spans="1:93" s="161" customFormat="1">
      <c r="A89" s="154"/>
      <c r="B89" s="154"/>
      <c r="C89" s="155" t="s">
        <v>513</v>
      </c>
      <c r="D89" s="155"/>
      <c r="E89" s="155"/>
      <c r="F89" s="155"/>
      <c r="G89" s="154"/>
      <c r="H89" s="154"/>
      <c r="I89" s="154"/>
      <c r="J89" s="156" t="s">
        <v>535</v>
      </c>
      <c r="K89" s="157"/>
      <c r="L89" s="154"/>
      <c r="M89" s="157"/>
      <c r="N89" s="154"/>
      <c r="O89" s="157"/>
      <c r="P89" s="154"/>
      <c r="Q89" s="157"/>
      <c r="R89" s="154"/>
      <c r="S89" s="157"/>
      <c r="T89" s="154"/>
      <c r="U89" s="157"/>
      <c r="V89" s="154"/>
      <c r="W89" s="157"/>
      <c r="X89" s="154"/>
      <c r="Y89" s="157"/>
      <c r="Z89" s="154"/>
      <c r="AA89" s="157"/>
      <c r="AB89" s="154"/>
      <c r="AC89" s="157"/>
      <c r="AD89" s="154"/>
      <c r="AE89" s="157"/>
      <c r="AF89" s="157"/>
      <c r="AG89" s="157"/>
      <c r="AH89" s="154"/>
      <c r="AI89" s="157"/>
      <c r="AJ89" s="154"/>
      <c r="AK89" s="157"/>
      <c r="AL89" s="154"/>
      <c r="AM89" s="157"/>
      <c r="AN89" s="163"/>
      <c r="AO89" s="154"/>
      <c r="AP89" s="154"/>
      <c r="AQ89" s="154"/>
      <c r="AR89" s="154"/>
      <c r="AS89" s="142"/>
      <c r="AT89" s="185"/>
      <c r="AU89" s="142"/>
      <c r="AV89" s="185"/>
      <c r="AW89" s="142"/>
      <c r="AX89" s="158"/>
      <c r="AY89" s="159"/>
      <c r="AZ89" s="154"/>
      <c r="BA89" s="154"/>
      <c r="BB89" s="154"/>
      <c r="BC89" s="154"/>
      <c r="BD89" s="130"/>
      <c r="BE89" s="154"/>
      <c r="BF89" s="154"/>
      <c r="BG89" s="154"/>
      <c r="BH89" s="154"/>
      <c r="BI89" s="160"/>
      <c r="BK89" s="162"/>
      <c r="BL89" s="150"/>
      <c r="BM89" s="162"/>
      <c r="BN89" s="162"/>
      <c r="BO89" s="162"/>
      <c r="BP89" s="162"/>
      <c r="BQ89" s="162"/>
      <c r="BR89" s="162"/>
      <c r="BS89" s="162"/>
      <c r="BT89" s="162"/>
      <c r="BU89" s="162"/>
      <c r="BV89" s="162"/>
      <c r="BW89" s="162"/>
      <c r="BX89" s="162"/>
      <c r="BY89" s="162"/>
      <c r="BZ89" s="162"/>
      <c r="CA89" s="162"/>
      <c r="CB89" s="162"/>
      <c r="CC89" s="162"/>
      <c r="CD89" s="162"/>
      <c r="CE89" s="162"/>
      <c r="CF89" s="162"/>
      <c r="CG89" s="162"/>
      <c r="CH89" s="162"/>
      <c r="CI89" s="162"/>
      <c r="CJ89" s="162"/>
      <c r="CK89" s="162"/>
      <c r="CL89" s="162"/>
      <c r="CM89" s="162"/>
      <c r="CN89" s="162"/>
      <c r="CO89" s="162"/>
    </row>
    <row r="90" spans="1:93" s="111" customFormat="1">
      <c r="A90" s="113">
        <v>28</v>
      </c>
      <c r="B90" s="113">
        <v>40010174</v>
      </c>
      <c r="C90" s="126" t="s">
        <v>62</v>
      </c>
      <c r="D90" s="126" t="s">
        <v>213</v>
      </c>
      <c r="E90" s="126" t="s">
        <v>184</v>
      </c>
      <c r="F90" s="126" t="s">
        <v>181</v>
      </c>
      <c r="G90" s="113">
        <v>23</v>
      </c>
      <c r="H90" s="113">
        <v>4</v>
      </c>
      <c r="I90" s="113" t="s">
        <v>283</v>
      </c>
      <c r="J90" s="113">
        <v>0</v>
      </c>
      <c r="K90" s="114">
        <f>IF(J90=0,0,IF(J90&lt;10,1,IF(MOD(J90,30)&lt;10,ROUNDDOWN(J90/30,0),ROUNDUP(J90/30,0))))</f>
        <v>0</v>
      </c>
      <c r="L90" s="113">
        <v>18</v>
      </c>
      <c r="M90" s="114">
        <f>IF(L90=0,0,IF(L90&lt;10,1,IF(MOD(L90,30)&lt;10,ROUNDDOWN(L90/30,0),ROUNDUP(L90/30,0))))</f>
        <v>1</v>
      </c>
      <c r="N90" s="113">
        <v>27</v>
      </c>
      <c r="O90" s="114">
        <f>IF(N90=0,0,IF(N90&lt;10,1,IF(MOD(N90,30)&lt;10,ROUNDDOWN(N90/30,0),ROUNDUP(N90/30,0))))</f>
        <v>1</v>
      </c>
      <c r="P90" s="113">
        <v>12</v>
      </c>
      <c r="Q90" s="114">
        <f>IF(P90=0,0,IF(P90&lt;10,1,IF(MOD(P90,40)&lt;10,ROUNDDOWN(P90/40,0),ROUNDUP(P90/40,0))))</f>
        <v>1</v>
      </c>
      <c r="R90" s="113">
        <v>13</v>
      </c>
      <c r="S90" s="114">
        <f>IF(R90=0,0,IF(R90&lt;10,1,IF(MOD(R90,40)&lt;10,ROUNDDOWN(R90/40,0),ROUNDUP(R90/40,0))))</f>
        <v>1</v>
      </c>
      <c r="T90" s="113">
        <v>16</v>
      </c>
      <c r="U90" s="114">
        <f>IF(T90=0,0,IF(T90&lt;10,1,IF(MOD(T90,40)&lt;10,ROUNDDOWN(T90/40,0),ROUNDUP(T90/40,0))))</f>
        <v>1</v>
      </c>
      <c r="V90" s="113">
        <v>18</v>
      </c>
      <c r="W90" s="114">
        <f>IF(V90=0,0,IF(V90&lt;10,1,IF(MOD(V90,40)&lt;10,ROUNDDOWN(V90/40,0),ROUNDUP(V90/40,0))))</f>
        <v>1</v>
      </c>
      <c r="X90" s="113">
        <v>19</v>
      </c>
      <c r="Y90" s="114">
        <f>IF(X90=0,0,IF(X90&lt;10,1,IF(MOD(X90,40)&lt;10,ROUNDDOWN(X90/40,0),ROUNDUP(X90/40,0))))</f>
        <v>1</v>
      </c>
      <c r="Z90" s="113">
        <v>11</v>
      </c>
      <c r="AA90" s="114">
        <f>IF(Z90=0,0,IF(Z90&lt;10,1,IF(MOD(Z90,40)&lt;10,ROUNDDOWN(Z90/40,0),ROUNDUP(Z90/40,0))))</f>
        <v>1</v>
      </c>
      <c r="AB90" s="113">
        <v>17</v>
      </c>
      <c r="AC90" s="114">
        <f>IF(AB90=0,0,IF(AB90&lt;10,1,IF(MOD(AB90,40)&lt;10,ROUNDDOWN(AB90/40,0),ROUNDUP(AB90/40,0))))</f>
        <v>1</v>
      </c>
      <c r="AD90" s="113">
        <v>7</v>
      </c>
      <c r="AE90" s="114">
        <f>IF(AD90=0,0,IF(AD90&lt;10,1,IF(MOD(AD90,40)&lt;10,ROUNDDOWN(AD90/40,0),ROUNDUP(AD90/40,0))))</f>
        <v>1</v>
      </c>
      <c r="AF90" s="114">
        <v>8</v>
      </c>
      <c r="AG90" s="114">
        <f>IF(AF90=0,0,IF(AF90&lt;10,1,IF(MOD(AF90,40)&lt;10,ROUNDDOWN(AF90/40,0),ROUNDUP(AF90/40,0))))</f>
        <v>1</v>
      </c>
      <c r="AH90" s="113"/>
      <c r="AI90" s="114">
        <f>IF(AH90=0,0,IF(AH90&lt;10,1,IF(MOD(AH90,40)&lt;10,ROUNDDOWN(AH90/40,0),ROUNDUP(AH90/40,0))))</f>
        <v>0</v>
      </c>
      <c r="AJ90" s="113"/>
      <c r="AK90" s="114">
        <f>IF(AJ90=0,0,IF(AJ90&lt;10,1,IF(MOD(AJ90,40)&lt;10,ROUNDDOWN(AJ90/40,0),ROUNDUP(AJ90/40,0))))</f>
        <v>0</v>
      </c>
      <c r="AL90" s="113"/>
      <c r="AM90" s="114">
        <f>IF(AL90=0,0,IF(AL90&lt;10,1,IF(MOD(AL90,40)&lt;10,ROUNDDOWN(AL90/40,0),ROUNDUP(AL90/40,0))))</f>
        <v>0</v>
      </c>
      <c r="AN90" s="127">
        <f>SUM(J90+L90+N90+P90+R90+T90+V90+X90+Z90+AB90+AD90+AF90+AH90+AJ90+AL90)</f>
        <v>166</v>
      </c>
      <c r="AO90" s="113">
        <f>SUM(K90+M90+O90+Q90+S90+U90+W90+Y90+AA90+AC90+AE90+AG90+AI90+AK90+AM90)</f>
        <v>11</v>
      </c>
      <c r="AP90" s="113">
        <v>1</v>
      </c>
      <c r="AQ90" s="113">
        <v>13</v>
      </c>
      <c r="AR90" s="113">
        <f>SUM(AP90:AQ90)</f>
        <v>14</v>
      </c>
      <c r="AS90" s="142">
        <v>1</v>
      </c>
      <c r="AT90" s="185">
        <v>0</v>
      </c>
      <c r="AU90" s="142">
        <v>13</v>
      </c>
      <c r="AV90" s="185">
        <v>0</v>
      </c>
      <c r="AW90" s="142">
        <f>SUM(AS90:AV90)</f>
        <v>14</v>
      </c>
      <c r="AX90" s="128">
        <f>IF(AN90&lt;=0,0,IF(AN90&lt;=359,1,IF(AN90&lt;=719,2,IF(AN90&lt;=1079,3,IF(AN90&lt;=1679,4,IF(AN90&lt;=1680,5,IF(AN90&lt;=1680,1,5)))))))</f>
        <v>1</v>
      </c>
      <c r="AY90" s="129">
        <f>IF(AN90&gt;120,ROUND(((((K90+M90+O90)*30)+(J90+L90+N90))/50+(((Q90+S90+U90+W90+Y90+AA90)*40)+(P90+R90+T90+V90+X90+Z90))/50+(AC90+AE90+AG90+AI90+AK90+AM90)*2),0),IF((J90+L90+N90+P90+R90+T90+V90+X90+Z90)&lt;=0,0,IF((J90+L90+N90+P90+R90+T90+V90+X90+Z90)&lt;=20,1,IF((J90+L90+N90+P90+R90+T90+V90+X90+Z90)&lt;=40,2,IF((J90+L90+N90+P90+R90+T90+V90+X90+Z90)&lt;=60,3,IF((J90+L90+N90+P90+R90+T90+V90+X90+Z90)&lt;=80,4,IF((J90+L90+N90+P90+R90+T90+V90+X90+Z90)&lt;=100,5,IF((J90+L90+N90+P90+R90+T90+V90+X90+Z90)&lt;=120,6,0)))))))+((AC90+AE90+AG90+AI90+AK90+AM90)*2))</f>
        <v>15</v>
      </c>
      <c r="AZ90" s="113">
        <f>SUM(AX90:AY90)</f>
        <v>16</v>
      </c>
      <c r="BA90" s="113">
        <f>SUM(AP90)-AX90</f>
        <v>0</v>
      </c>
      <c r="BB90" s="113">
        <f>SUM(AQ90)-AY90</f>
        <v>-2</v>
      </c>
      <c r="BC90" s="113">
        <f>SUM(AR90)-AZ90</f>
        <v>-2</v>
      </c>
      <c r="BD90" s="130">
        <f>SUM(BC90)/AZ90*100</f>
        <v>-12.5</v>
      </c>
      <c r="BE90" s="113">
        <v>2</v>
      </c>
      <c r="BF90" s="113"/>
      <c r="BG90" s="113"/>
      <c r="BH90" s="113">
        <f>SUM(BC90)-BE90-BF90+BG90</f>
        <v>-4</v>
      </c>
      <c r="BI90" s="130">
        <f>SUM(BH90)/AZ90*100</f>
        <v>-25</v>
      </c>
      <c r="BK90" s="112"/>
      <c r="BL90" s="150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</row>
    <row r="91" spans="1:93" s="161" customFormat="1">
      <c r="A91" s="154"/>
      <c r="B91" s="154"/>
      <c r="C91" s="155" t="s">
        <v>369</v>
      </c>
      <c r="D91" s="155"/>
      <c r="E91" s="155"/>
      <c r="F91" s="155"/>
      <c r="G91" s="154"/>
      <c r="H91" s="154"/>
      <c r="I91" s="154"/>
      <c r="J91" s="156" t="s">
        <v>437</v>
      </c>
      <c r="K91" s="157"/>
      <c r="L91" s="154"/>
      <c r="M91" s="157"/>
      <c r="N91" s="154"/>
      <c r="O91" s="157"/>
      <c r="P91" s="154"/>
      <c r="Q91" s="157"/>
      <c r="R91" s="154"/>
      <c r="S91" s="157"/>
      <c r="T91" s="154"/>
      <c r="U91" s="157"/>
      <c r="V91" s="154"/>
      <c r="W91" s="157"/>
      <c r="X91" s="154"/>
      <c r="Y91" s="157"/>
      <c r="Z91" s="154"/>
      <c r="AA91" s="157"/>
      <c r="AB91" s="154"/>
      <c r="AC91" s="157"/>
      <c r="AD91" s="154"/>
      <c r="AE91" s="157"/>
      <c r="AF91" s="157"/>
      <c r="AG91" s="157"/>
      <c r="AH91" s="154"/>
      <c r="AI91" s="157"/>
      <c r="AJ91" s="154"/>
      <c r="AK91" s="157"/>
      <c r="AL91" s="154"/>
      <c r="AM91" s="157"/>
      <c r="AN91" s="163"/>
      <c r="AO91" s="154"/>
      <c r="AP91" s="154"/>
      <c r="AQ91" s="154"/>
      <c r="AR91" s="154"/>
      <c r="AS91" s="142"/>
      <c r="AT91" s="185"/>
      <c r="AU91" s="142"/>
      <c r="AV91" s="185"/>
      <c r="AW91" s="142"/>
      <c r="AX91" s="158"/>
      <c r="AY91" s="159"/>
      <c r="AZ91" s="154"/>
      <c r="BA91" s="154"/>
      <c r="BB91" s="154"/>
      <c r="BC91" s="154"/>
      <c r="BD91" s="130"/>
      <c r="BE91" s="154"/>
      <c r="BF91" s="154"/>
      <c r="BG91" s="154"/>
      <c r="BH91" s="154"/>
      <c r="BI91" s="160"/>
      <c r="BK91" s="162"/>
      <c r="BL91" s="150"/>
      <c r="BM91" s="162"/>
      <c r="BN91" s="162"/>
      <c r="BO91" s="162"/>
      <c r="BP91" s="162"/>
      <c r="BQ91" s="162"/>
      <c r="BR91" s="162"/>
      <c r="BS91" s="162"/>
      <c r="BT91" s="162"/>
      <c r="BU91" s="162"/>
      <c r="BV91" s="162"/>
      <c r="BW91" s="162"/>
      <c r="BX91" s="162"/>
      <c r="BY91" s="162"/>
      <c r="BZ91" s="162"/>
      <c r="CA91" s="162"/>
      <c r="CB91" s="162"/>
      <c r="CC91" s="162"/>
      <c r="CD91" s="162"/>
      <c r="CE91" s="162"/>
      <c r="CF91" s="162"/>
      <c r="CG91" s="162"/>
      <c r="CH91" s="162"/>
      <c r="CI91" s="162"/>
      <c r="CJ91" s="162"/>
      <c r="CK91" s="162"/>
      <c r="CL91" s="162"/>
      <c r="CM91" s="162"/>
      <c r="CN91" s="162"/>
      <c r="CO91" s="162"/>
    </row>
    <row r="92" spans="1:93" s="161" customFormat="1">
      <c r="A92" s="154"/>
      <c r="B92" s="154"/>
      <c r="C92" s="155" t="s">
        <v>513</v>
      </c>
      <c r="D92" s="155"/>
      <c r="E92" s="155"/>
      <c r="F92" s="155"/>
      <c r="G92" s="154"/>
      <c r="H92" s="154"/>
      <c r="I92" s="154"/>
      <c r="J92" s="156" t="s">
        <v>547</v>
      </c>
      <c r="K92" s="157"/>
      <c r="L92" s="154"/>
      <c r="M92" s="157"/>
      <c r="N92" s="154"/>
      <c r="O92" s="157"/>
      <c r="P92" s="154"/>
      <c r="Q92" s="157"/>
      <c r="R92" s="154"/>
      <c r="S92" s="157"/>
      <c r="T92" s="154"/>
      <c r="U92" s="157"/>
      <c r="V92" s="154"/>
      <c r="W92" s="157"/>
      <c r="X92" s="154"/>
      <c r="Y92" s="157"/>
      <c r="Z92" s="154"/>
      <c r="AA92" s="157"/>
      <c r="AB92" s="154"/>
      <c r="AC92" s="157"/>
      <c r="AD92" s="154"/>
      <c r="AE92" s="157"/>
      <c r="AF92" s="157"/>
      <c r="AG92" s="157"/>
      <c r="AH92" s="154"/>
      <c r="AI92" s="157"/>
      <c r="AJ92" s="154"/>
      <c r="AK92" s="157"/>
      <c r="AL92" s="154"/>
      <c r="AM92" s="157"/>
      <c r="AN92" s="163"/>
      <c r="AO92" s="154"/>
      <c r="AP92" s="154"/>
      <c r="AQ92" s="154"/>
      <c r="AR92" s="154"/>
      <c r="AS92" s="142"/>
      <c r="AT92" s="185"/>
      <c r="AU92" s="142"/>
      <c r="AV92" s="185"/>
      <c r="AW92" s="142"/>
      <c r="AX92" s="158"/>
      <c r="AY92" s="159"/>
      <c r="AZ92" s="154"/>
      <c r="BA92" s="154"/>
      <c r="BB92" s="154"/>
      <c r="BC92" s="154"/>
      <c r="BD92" s="130"/>
      <c r="BE92" s="154"/>
      <c r="BF92" s="154"/>
      <c r="BG92" s="154"/>
      <c r="BH92" s="154"/>
      <c r="BI92" s="160"/>
      <c r="BK92" s="162"/>
      <c r="BL92" s="150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2"/>
      <c r="CJ92" s="162"/>
      <c r="CK92" s="162"/>
      <c r="CL92" s="162"/>
      <c r="CM92" s="162"/>
      <c r="CN92" s="162"/>
      <c r="CO92" s="162"/>
    </row>
    <row r="93" spans="1:93" s="111" customFormat="1">
      <c r="A93" s="113">
        <v>29</v>
      </c>
      <c r="B93" s="113">
        <v>40010063</v>
      </c>
      <c r="C93" s="126" t="s">
        <v>48</v>
      </c>
      <c r="D93" s="126" t="s">
        <v>195</v>
      </c>
      <c r="E93" s="126" t="s">
        <v>183</v>
      </c>
      <c r="F93" s="126" t="s">
        <v>181</v>
      </c>
      <c r="G93" s="113">
        <v>20</v>
      </c>
      <c r="H93" s="113">
        <v>4</v>
      </c>
      <c r="I93" s="113" t="s">
        <v>283</v>
      </c>
      <c r="J93" s="113">
        <v>12</v>
      </c>
      <c r="K93" s="114">
        <f>IF(J93=0,0,IF(J93&lt;10,1,IF(MOD(J93,30)&lt;10,ROUNDDOWN(J93/30,0),ROUNDUP(J93/30,0))))</f>
        <v>1</v>
      </c>
      <c r="L93" s="113">
        <v>15</v>
      </c>
      <c r="M93" s="114">
        <f>IF(L93=0,0,IF(L93&lt;10,1,IF(MOD(L93,30)&lt;10,ROUNDDOWN(L93/30,0),ROUNDUP(L93/30,0))))</f>
        <v>1</v>
      </c>
      <c r="N93" s="113">
        <v>29</v>
      </c>
      <c r="O93" s="114">
        <f>IF(N93=0,0,IF(N93&lt;10,1,IF(MOD(N93,30)&lt;10,ROUNDDOWN(N93/30,0),ROUNDUP(N93/30,0))))</f>
        <v>1</v>
      </c>
      <c r="P93" s="113">
        <v>19</v>
      </c>
      <c r="Q93" s="114">
        <f>IF(P93=0,0,IF(P93&lt;10,1,IF(MOD(P93,40)&lt;10,ROUNDDOWN(P93/40,0),ROUNDUP(P93/40,0))))</f>
        <v>1</v>
      </c>
      <c r="R93" s="113">
        <v>4</v>
      </c>
      <c r="S93" s="114">
        <f>IF(R93=0,0,IF(R93&lt;10,1,IF(MOD(R93,40)&lt;10,ROUNDDOWN(R93/40,0),ROUNDUP(R93/40,0))))</f>
        <v>1</v>
      </c>
      <c r="T93" s="113">
        <v>21</v>
      </c>
      <c r="U93" s="114">
        <f>IF(T93=0,0,IF(T93&lt;10,1,IF(MOD(T93,40)&lt;10,ROUNDDOWN(T93/40,0),ROUNDUP(T93/40,0))))</f>
        <v>1</v>
      </c>
      <c r="V93" s="113">
        <v>18</v>
      </c>
      <c r="W93" s="114">
        <f>IF(V93=0,0,IF(V93&lt;10,1,IF(MOD(V93,40)&lt;10,ROUNDDOWN(V93/40,0),ROUNDUP(V93/40,0))))</f>
        <v>1</v>
      </c>
      <c r="X93" s="113">
        <v>25</v>
      </c>
      <c r="Y93" s="114">
        <f>IF(X93=0,0,IF(X93&lt;10,1,IF(MOD(X93,40)&lt;10,ROUNDDOWN(X93/40,0),ROUNDUP(X93/40,0))))</f>
        <v>1</v>
      </c>
      <c r="Z93" s="113">
        <v>20</v>
      </c>
      <c r="AA93" s="114">
        <f>IF(Z93=0,0,IF(Z93&lt;10,1,IF(MOD(Z93,40)&lt;10,ROUNDDOWN(Z93/40,0),ROUNDUP(Z93/40,0))))</f>
        <v>1</v>
      </c>
      <c r="AB93" s="113">
        <v>17</v>
      </c>
      <c r="AC93" s="114">
        <f>IF(AB93=0,0,IF(AB93&lt;10,1,IF(MOD(AB93,40)&lt;10,ROUNDDOWN(AB93/40,0),ROUNDUP(AB93/40,0))))</f>
        <v>1</v>
      </c>
      <c r="AD93" s="113">
        <v>14</v>
      </c>
      <c r="AE93" s="114">
        <f>IF(AD93=0,0,IF(AD93&lt;10,1,IF(MOD(AD93,40)&lt;10,ROUNDDOWN(AD93/40,0),ROUNDUP(AD93/40,0))))</f>
        <v>1</v>
      </c>
      <c r="AF93" s="114">
        <v>15</v>
      </c>
      <c r="AG93" s="114">
        <f>IF(AF93=0,0,IF(AF93&lt;10,1,IF(MOD(AF93,40)&lt;10,ROUNDDOWN(AF93/40,0),ROUNDUP(AF93/40,0))))</f>
        <v>1</v>
      </c>
      <c r="AH93" s="113"/>
      <c r="AI93" s="114">
        <f>IF(AH93=0,0,IF(AH93&lt;10,1,IF(MOD(AH93,40)&lt;10,ROUNDDOWN(AH93/40,0),ROUNDUP(AH93/40,0))))</f>
        <v>0</v>
      </c>
      <c r="AJ93" s="113"/>
      <c r="AK93" s="114">
        <f>IF(AJ93=0,0,IF(AJ93&lt;10,1,IF(MOD(AJ93,40)&lt;10,ROUNDDOWN(AJ93/40,0),ROUNDUP(AJ93/40,0))))</f>
        <v>0</v>
      </c>
      <c r="AL93" s="113"/>
      <c r="AM93" s="114">
        <f>IF(AL93=0,0,IF(AL93&lt;10,1,IF(MOD(AL93,40)&lt;10,ROUNDDOWN(AL93/40,0),ROUNDUP(AL93/40,0))))</f>
        <v>0</v>
      </c>
      <c r="AN93" s="127">
        <f>SUM(J93+L93+N93+P93+R93+T93+V93+X93+Z93+AB93+AD93+AF93+AH93+AJ93+AL93)</f>
        <v>209</v>
      </c>
      <c r="AO93" s="113">
        <f>SUM(K93+M93+O93+Q93+S93+U93+W93+Y93+AA93+AC93+AE93+AG93+AI93+AK93+AM93)</f>
        <v>12</v>
      </c>
      <c r="AP93" s="113">
        <v>1</v>
      </c>
      <c r="AQ93" s="113">
        <v>14</v>
      </c>
      <c r="AR93" s="113">
        <f>SUM(AP93:AQ93)</f>
        <v>15</v>
      </c>
      <c r="AS93" s="142">
        <v>1</v>
      </c>
      <c r="AT93" s="185">
        <v>0</v>
      </c>
      <c r="AU93" s="142">
        <v>14</v>
      </c>
      <c r="AV93" s="185">
        <v>0</v>
      </c>
      <c r="AW93" s="142">
        <f>SUM(AS93:AV93)</f>
        <v>15</v>
      </c>
      <c r="AX93" s="128">
        <f>IF(AN93&lt;=0,0,IF(AN93&lt;=359,1,IF(AN93&lt;=719,2,IF(AN93&lt;=1079,3,IF(AN93&lt;=1679,4,IF(AN93&lt;=1680,5,IF(AN93&lt;=1680,1,5)))))))</f>
        <v>1</v>
      </c>
      <c r="AY93" s="129">
        <f>IF(AN93&gt;120,ROUND(((((K93+M93+O93)*30)+(J93+L93+N93))/50+(((Q93+S93+U93+W93+Y93+AA93)*40)+(P93+R93+T93+V93+X93+Z93))/50+(AC93+AE93+AG93+AI93+AK93+AM93)*2),0),IF((J93+L93+N93+P93+R93+T93+V93+X93+Z93)&lt;=0,0,IF((J93+L93+N93+P93+R93+T93+V93+X93+Z93)&lt;=20,1,IF((J93+L93+N93+P93+R93+T93+V93+X93+Z93)&lt;=40,2,IF((J93+L93+N93+P93+R93+T93+V93+X93+Z93)&lt;=60,3,IF((J93+L93+N93+P93+R93+T93+V93+X93+Z93)&lt;=80,4,IF((J93+L93+N93+P93+R93+T93+V93+X93+Z93)&lt;=100,5,IF((J93+L93+N93+P93+R93+T93+V93+X93+Z93)&lt;=120,6,0)))))))+((AC93+AE93+AG93+AI93+AK93+AM93)*2))</f>
        <v>16</v>
      </c>
      <c r="AZ93" s="113">
        <f>SUM(AX93:AY93)</f>
        <v>17</v>
      </c>
      <c r="BA93" s="113">
        <f>SUM(AP93)-AX93</f>
        <v>0</v>
      </c>
      <c r="BB93" s="113">
        <f>SUM(AQ93)-AY93</f>
        <v>-2</v>
      </c>
      <c r="BC93" s="113">
        <f>SUM(AR93)-AZ93</f>
        <v>-2</v>
      </c>
      <c r="BD93" s="130">
        <f>SUM(BC93)/AZ93*100</f>
        <v>-11.76470588235294</v>
      </c>
      <c r="BE93" s="113">
        <v>0</v>
      </c>
      <c r="BF93" s="113"/>
      <c r="BG93" s="113"/>
      <c r="BH93" s="113">
        <f>SUM(BC93)-BE93-BF93+BG93</f>
        <v>-2</v>
      </c>
      <c r="BI93" s="130">
        <f>SUM(BH93)/AZ93*100</f>
        <v>-11.76470588235294</v>
      </c>
      <c r="BK93" s="112"/>
      <c r="BL93" s="150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</row>
    <row r="94" spans="1:93" s="161" customFormat="1">
      <c r="A94" s="154"/>
      <c r="B94" s="154"/>
      <c r="C94" s="155" t="s">
        <v>369</v>
      </c>
      <c r="D94" s="155"/>
      <c r="E94" s="155"/>
      <c r="F94" s="155"/>
      <c r="G94" s="154"/>
      <c r="H94" s="154"/>
      <c r="I94" s="154"/>
      <c r="J94" s="156" t="s">
        <v>449</v>
      </c>
      <c r="K94" s="157"/>
      <c r="L94" s="154"/>
      <c r="M94" s="157"/>
      <c r="N94" s="154"/>
      <c r="O94" s="157"/>
      <c r="P94" s="154"/>
      <c r="Q94" s="157"/>
      <c r="R94" s="154"/>
      <c r="S94" s="157"/>
      <c r="T94" s="154"/>
      <c r="U94" s="157"/>
      <c r="V94" s="154"/>
      <c r="W94" s="157"/>
      <c r="X94" s="154"/>
      <c r="Y94" s="157"/>
      <c r="Z94" s="154"/>
      <c r="AA94" s="157"/>
      <c r="AB94" s="154"/>
      <c r="AC94" s="157"/>
      <c r="AD94" s="154"/>
      <c r="AE94" s="157"/>
      <c r="AF94" s="157"/>
      <c r="AG94" s="157"/>
      <c r="AH94" s="154"/>
      <c r="AI94" s="157"/>
      <c r="AJ94" s="154"/>
      <c r="AK94" s="157"/>
      <c r="AL94" s="154"/>
      <c r="AM94" s="157"/>
      <c r="AN94" s="163"/>
      <c r="AO94" s="154"/>
      <c r="AP94" s="154"/>
      <c r="AQ94" s="154"/>
      <c r="AR94" s="154"/>
      <c r="AS94" s="142"/>
      <c r="AT94" s="185"/>
      <c r="AU94" s="142"/>
      <c r="AV94" s="185"/>
      <c r="AW94" s="142"/>
      <c r="AX94" s="158"/>
      <c r="AY94" s="159"/>
      <c r="AZ94" s="154"/>
      <c r="BA94" s="154"/>
      <c r="BB94" s="154"/>
      <c r="BC94" s="154"/>
      <c r="BD94" s="130"/>
      <c r="BE94" s="154"/>
      <c r="BF94" s="154"/>
      <c r="BG94" s="154"/>
      <c r="BH94" s="154"/>
      <c r="BI94" s="160"/>
      <c r="BK94" s="162"/>
      <c r="BL94" s="150"/>
      <c r="BM94" s="162"/>
      <c r="BN94" s="162"/>
      <c r="BO94" s="162"/>
      <c r="BP94" s="162"/>
      <c r="BQ94" s="162"/>
      <c r="BR94" s="162"/>
      <c r="BS94" s="162"/>
      <c r="BT94" s="162"/>
      <c r="BU94" s="162"/>
      <c r="BV94" s="162"/>
      <c r="BW94" s="162"/>
      <c r="BX94" s="162"/>
      <c r="BY94" s="162"/>
      <c r="BZ94" s="162"/>
      <c r="CA94" s="162"/>
      <c r="CB94" s="162"/>
      <c r="CC94" s="162"/>
      <c r="CD94" s="162"/>
      <c r="CE94" s="162"/>
      <c r="CF94" s="162"/>
      <c r="CG94" s="162"/>
      <c r="CH94" s="162"/>
      <c r="CI94" s="162"/>
      <c r="CJ94" s="162"/>
      <c r="CK94" s="162"/>
      <c r="CL94" s="162"/>
      <c r="CM94" s="162"/>
      <c r="CN94" s="162"/>
      <c r="CO94" s="162"/>
    </row>
    <row r="95" spans="1:93" s="161" customFormat="1">
      <c r="A95" s="154"/>
      <c r="B95" s="154"/>
      <c r="C95" s="155" t="s">
        <v>513</v>
      </c>
      <c r="D95" s="155"/>
      <c r="E95" s="155"/>
      <c r="F95" s="155"/>
      <c r="G95" s="154"/>
      <c r="H95" s="154"/>
      <c r="I95" s="154"/>
      <c r="J95" s="156" t="s">
        <v>525</v>
      </c>
      <c r="K95" s="157"/>
      <c r="L95" s="154"/>
      <c r="M95" s="157"/>
      <c r="N95" s="154"/>
      <c r="O95" s="157"/>
      <c r="P95" s="154"/>
      <c r="Q95" s="157"/>
      <c r="R95" s="154"/>
      <c r="S95" s="157"/>
      <c r="T95" s="154"/>
      <c r="U95" s="157"/>
      <c r="V95" s="154"/>
      <c r="W95" s="157"/>
      <c r="X95" s="154"/>
      <c r="Y95" s="157"/>
      <c r="Z95" s="154"/>
      <c r="AA95" s="157"/>
      <c r="AB95" s="154"/>
      <c r="AC95" s="157"/>
      <c r="AD95" s="154"/>
      <c r="AE95" s="157"/>
      <c r="AF95" s="157"/>
      <c r="AG95" s="157"/>
      <c r="AH95" s="154"/>
      <c r="AI95" s="157"/>
      <c r="AJ95" s="154"/>
      <c r="AK95" s="157"/>
      <c r="AL95" s="154"/>
      <c r="AM95" s="157"/>
      <c r="AN95" s="163"/>
      <c r="AO95" s="154"/>
      <c r="AP95" s="154"/>
      <c r="AQ95" s="154"/>
      <c r="AR95" s="154"/>
      <c r="AS95" s="142"/>
      <c r="AT95" s="185"/>
      <c r="AU95" s="142"/>
      <c r="AV95" s="185"/>
      <c r="AW95" s="142"/>
      <c r="AX95" s="158"/>
      <c r="AY95" s="159"/>
      <c r="AZ95" s="154"/>
      <c r="BA95" s="154"/>
      <c r="BB95" s="154"/>
      <c r="BC95" s="154"/>
      <c r="BD95" s="130"/>
      <c r="BE95" s="154"/>
      <c r="BF95" s="154"/>
      <c r="BG95" s="154"/>
      <c r="BH95" s="154"/>
      <c r="BI95" s="160"/>
      <c r="BK95" s="162"/>
      <c r="BL95" s="150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</row>
    <row r="96" spans="1:93" s="111" customFormat="1">
      <c r="A96" s="113">
        <v>30</v>
      </c>
      <c r="B96" s="113">
        <v>40010121</v>
      </c>
      <c r="C96" s="126" t="s">
        <v>115</v>
      </c>
      <c r="D96" s="126" t="s">
        <v>204</v>
      </c>
      <c r="E96" s="126" t="s">
        <v>185</v>
      </c>
      <c r="F96" s="126" t="s">
        <v>181</v>
      </c>
      <c r="G96" s="113">
        <v>38</v>
      </c>
      <c r="H96" s="113">
        <v>1</v>
      </c>
      <c r="I96" s="113" t="s">
        <v>283</v>
      </c>
      <c r="J96" s="113">
        <v>5</v>
      </c>
      <c r="K96" s="114">
        <f>IF(J96=0,0,IF(J96&lt;10,1,IF(MOD(J96,30)&lt;10,ROUNDDOWN(J96/30,0),ROUNDUP(J96/30,0))))</f>
        <v>1</v>
      </c>
      <c r="L96" s="113">
        <v>13</v>
      </c>
      <c r="M96" s="114">
        <f>IF(L96=0,0,IF(L96&lt;10,1,IF(MOD(L96,30)&lt;10,ROUNDDOWN(L96/30,0),ROUNDUP(L96/30,0))))</f>
        <v>1</v>
      </c>
      <c r="N96" s="113">
        <v>24</v>
      </c>
      <c r="O96" s="114">
        <f>IF(N96=0,0,IF(N96&lt;10,1,IF(MOD(N96,30)&lt;10,ROUNDDOWN(N96/30,0),ROUNDUP(N96/30,0))))</f>
        <v>1</v>
      </c>
      <c r="P96" s="113">
        <v>12</v>
      </c>
      <c r="Q96" s="114">
        <f>IF(P96=0,0,IF(P96&lt;10,1,IF(MOD(P96,40)&lt;10,ROUNDDOWN(P96/40,0),ROUNDUP(P96/40,0))))</f>
        <v>1</v>
      </c>
      <c r="R96" s="113">
        <v>20</v>
      </c>
      <c r="S96" s="114">
        <f>IF(R96=0,0,IF(R96&lt;10,1,IF(MOD(R96,40)&lt;10,ROUNDDOWN(R96/40,0),ROUNDUP(R96/40,0))))</f>
        <v>1</v>
      </c>
      <c r="T96" s="113">
        <v>18</v>
      </c>
      <c r="U96" s="114">
        <f>IF(T96=0,0,IF(T96&lt;10,1,IF(MOD(T96,40)&lt;10,ROUNDDOWN(T96/40,0),ROUNDUP(T96/40,0))))</f>
        <v>1</v>
      </c>
      <c r="V96" s="113">
        <v>30</v>
      </c>
      <c r="W96" s="114">
        <f>IF(V96=0,0,IF(V96&lt;10,1,IF(MOD(V96,40)&lt;10,ROUNDDOWN(V96/40,0),ROUNDUP(V96/40,0))))</f>
        <v>1</v>
      </c>
      <c r="X96" s="113">
        <v>21</v>
      </c>
      <c r="Y96" s="114">
        <f>IF(X96=0,0,IF(X96&lt;10,1,IF(MOD(X96,40)&lt;10,ROUNDDOWN(X96/40,0),ROUNDUP(X96/40,0))))</f>
        <v>1</v>
      </c>
      <c r="Z96" s="113">
        <v>17</v>
      </c>
      <c r="AA96" s="114">
        <f>IF(Z96=0,0,IF(Z96&lt;10,1,IF(MOD(Z96,40)&lt;10,ROUNDDOWN(Z96/40,0),ROUNDUP(Z96/40,0))))</f>
        <v>1</v>
      </c>
      <c r="AB96" s="113">
        <v>18</v>
      </c>
      <c r="AC96" s="114">
        <f>IF(AB96=0,0,IF(AB96&lt;10,1,IF(MOD(AB96,40)&lt;10,ROUNDDOWN(AB96/40,0),ROUNDUP(AB96/40,0))))</f>
        <v>1</v>
      </c>
      <c r="AD96" s="113">
        <v>33</v>
      </c>
      <c r="AE96" s="114">
        <f>IF(AD96=0,0,IF(AD96&lt;10,1,IF(MOD(AD96,40)&lt;10,ROUNDDOWN(AD96/40,0),ROUNDUP(AD96/40,0))))</f>
        <v>1</v>
      </c>
      <c r="AF96" s="114">
        <v>19</v>
      </c>
      <c r="AG96" s="114">
        <f>IF(AF96=0,0,IF(AF96&lt;10,1,IF(MOD(AF96,40)&lt;10,ROUNDDOWN(AF96/40,0),ROUNDUP(AF96/40,0))))</f>
        <v>1</v>
      </c>
      <c r="AH96" s="113"/>
      <c r="AI96" s="114">
        <f>IF(AH96=0,0,IF(AH96&lt;10,1,IF(MOD(AH96,40)&lt;10,ROUNDDOWN(AH96/40,0),ROUNDUP(AH96/40,0))))</f>
        <v>0</v>
      </c>
      <c r="AJ96" s="113"/>
      <c r="AK96" s="114">
        <f>IF(AJ96=0,0,IF(AJ96&lt;10,1,IF(MOD(AJ96,40)&lt;10,ROUNDDOWN(AJ96/40,0),ROUNDUP(AJ96/40,0))))</f>
        <v>0</v>
      </c>
      <c r="AL96" s="113"/>
      <c r="AM96" s="114">
        <f>IF(AL96=0,0,IF(AL96&lt;10,1,IF(MOD(AL96,40)&lt;10,ROUNDDOWN(AL96/40,0),ROUNDUP(AL96/40,0))))</f>
        <v>0</v>
      </c>
      <c r="AN96" s="127">
        <f>SUM(J96+L96+N96+P96+R96+T96+V96+X96+Z96+AB96+AD96+AF96+AH96+AJ96+AL96)</f>
        <v>230</v>
      </c>
      <c r="AO96" s="113">
        <f>SUM(K96+M96+O96+Q96+S96+U96+W96+Y96+AA96+AC96+AE96+AG96+AI96+AK96+AM96)</f>
        <v>12</v>
      </c>
      <c r="AP96" s="113">
        <v>1</v>
      </c>
      <c r="AQ96" s="113">
        <v>14</v>
      </c>
      <c r="AR96" s="113">
        <f>SUM(AP96:AQ96)</f>
        <v>15</v>
      </c>
      <c r="AS96" s="142">
        <v>1</v>
      </c>
      <c r="AT96" s="185">
        <v>0</v>
      </c>
      <c r="AU96" s="142">
        <v>14</v>
      </c>
      <c r="AV96" s="185">
        <v>0</v>
      </c>
      <c r="AW96" s="142">
        <f>SUM(AS96:AV96)</f>
        <v>15</v>
      </c>
      <c r="AX96" s="128">
        <f>IF(AN96&lt;=0,0,IF(AN96&lt;=359,1,IF(AN96&lt;=719,2,IF(AN96&lt;=1079,3,IF(AN96&lt;=1679,4,IF(AN96&lt;=1680,5,IF(AN96&lt;=1680,1,5)))))))</f>
        <v>1</v>
      </c>
      <c r="AY96" s="129">
        <f>IF(AN96&gt;120,ROUND(((((K96+M96+O96)*30)+(J96+L96+N96))/50+(((Q96+S96+U96+W96+Y96+AA96)*40)+(P96+R96+T96+V96+X96+Z96))/50+(AC96+AE96+AG96+AI96+AK96+AM96)*2),0),IF((J96+L96+N96+P96+R96+T96+V96+X96+Z96)&lt;=0,0,IF((J96+L96+N96+P96+R96+T96+V96+X96+Z96)&lt;=20,1,IF((J96+L96+N96+P96+R96+T96+V96+X96+Z96)&lt;=40,2,IF((J96+L96+N96+P96+R96+T96+V96+X96+Z96)&lt;=60,3,IF((J96+L96+N96+P96+R96+T96+V96+X96+Z96)&lt;=80,4,IF((J96+L96+N96+P96+R96+T96+V96+X96+Z96)&lt;=100,5,IF((J96+L96+N96+P96+R96+T96+V96+X96+Z96)&lt;=120,6,0)))))))+((AC96+AE96+AG96+AI96+AK96+AM96)*2))</f>
        <v>16</v>
      </c>
      <c r="AZ96" s="113">
        <f>SUM(AX96:AY96)</f>
        <v>17</v>
      </c>
      <c r="BA96" s="113">
        <f>SUM(AP96)-AX96</f>
        <v>0</v>
      </c>
      <c r="BB96" s="113">
        <f>SUM(AQ96)-AY96</f>
        <v>-2</v>
      </c>
      <c r="BC96" s="113">
        <f>SUM(AR96)-AZ96</f>
        <v>-2</v>
      </c>
      <c r="BD96" s="130">
        <f>SUM(BC96)/AZ96*100</f>
        <v>-11.76470588235294</v>
      </c>
      <c r="BE96" s="113">
        <v>1</v>
      </c>
      <c r="BF96" s="113"/>
      <c r="BG96" s="113"/>
      <c r="BH96" s="113">
        <f>SUM(BC96)-BE96-BF96+BG96</f>
        <v>-3</v>
      </c>
      <c r="BI96" s="130">
        <f>SUM(BH96)/AZ96*100</f>
        <v>-17.647058823529413</v>
      </c>
      <c r="BK96" s="112"/>
      <c r="BL96" s="150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</row>
    <row r="97" spans="1:93" s="161" customFormat="1">
      <c r="A97" s="154"/>
      <c r="B97" s="154"/>
      <c r="C97" s="155" t="s">
        <v>369</v>
      </c>
      <c r="D97" s="155"/>
      <c r="E97" s="155"/>
      <c r="F97" s="155"/>
      <c r="G97" s="154"/>
      <c r="H97" s="154"/>
      <c r="I97" s="154"/>
      <c r="J97" s="156" t="s">
        <v>479</v>
      </c>
      <c r="K97" s="157"/>
      <c r="L97" s="154"/>
      <c r="M97" s="157"/>
      <c r="N97" s="154"/>
      <c r="O97" s="157"/>
      <c r="P97" s="154"/>
      <c r="Q97" s="157"/>
      <c r="R97" s="154"/>
      <c r="S97" s="157"/>
      <c r="T97" s="154"/>
      <c r="U97" s="157"/>
      <c r="V97" s="154"/>
      <c r="W97" s="157"/>
      <c r="X97" s="154"/>
      <c r="Y97" s="157"/>
      <c r="Z97" s="154"/>
      <c r="AA97" s="157"/>
      <c r="AB97" s="154"/>
      <c r="AC97" s="157"/>
      <c r="AD97" s="154"/>
      <c r="AE97" s="157"/>
      <c r="AF97" s="157"/>
      <c r="AG97" s="157"/>
      <c r="AH97" s="154"/>
      <c r="AI97" s="157"/>
      <c r="AJ97" s="154"/>
      <c r="AK97" s="157"/>
      <c r="AL97" s="154"/>
      <c r="AM97" s="157"/>
      <c r="AN97" s="163"/>
      <c r="AO97" s="154"/>
      <c r="AP97" s="154"/>
      <c r="AQ97" s="154"/>
      <c r="AR97" s="154"/>
      <c r="AS97" s="142"/>
      <c r="AT97" s="185"/>
      <c r="AU97" s="142"/>
      <c r="AV97" s="185"/>
      <c r="AW97" s="142"/>
      <c r="AX97" s="158"/>
      <c r="AY97" s="159"/>
      <c r="AZ97" s="154"/>
      <c r="BA97" s="154"/>
      <c r="BB97" s="154"/>
      <c r="BC97" s="154"/>
      <c r="BD97" s="130"/>
      <c r="BE97" s="154"/>
      <c r="BF97" s="154"/>
      <c r="BG97" s="154"/>
      <c r="BH97" s="154"/>
      <c r="BI97" s="160"/>
      <c r="BK97" s="162"/>
      <c r="BL97" s="150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</row>
    <row r="98" spans="1:93" s="161" customFormat="1">
      <c r="A98" s="154"/>
      <c r="B98" s="154"/>
      <c r="C98" s="155" t="s">
        <v>513</v>
      </c>
      <c r="D98" s="155"/>
      <c r="E98" s="155"/>
      <c r="F98" s="155"/>
      <c r="G98" s="154"/>
      <c r="H98" s="154"/>
      <c r="I98" s="154"/>
      <c r="J98" s="156" t="s">
        <v>551</v>
      </c>
      <c r="K98" s="157"/>
      <c r="L98" s="154"/>
      <c r="M98" s="157"/>
      <c r="N98" s="154"/>
      <c r="O98" s="157"/>
      <c r="P98" s="154"/>
      <c r="Q98" s="157"/>
      <c r="R98" s="154"/>
      <c r="S98" s="157"/>
      <c r="T98" s="154"/>
      <c r="U98" s="157"/>
      <c r="V98" s="154"/>
      <c r="W98" s="157"/>
      <c r="X98" s="154"/>
      <c r="Y98" s="157"/>
      <c r="Z98" s="154"/>
      <c r="AA98" s="157"/>
      <c r="AB98" s="154"/>
      <c r="AC98" s="157"/>
      <c r="AD98" s="154"/>
      <c r="AE98" s="157"/>
      <c r="AF98" s="157"/>
      <c r="AG98" s="157"/>
      <c r="AH98" s="154"/>
      <c r="AI98" s="157"/>
      <c r="AJ98" s="154"/>
      <c r="AK98" s="157"/>
      <c r="AL98" s="154"/>
      <c r="AM98" s="157"/>
      <c r="AN98" s="163"/>
      <c r="AO98" s="154"/>
      <c r="AP98" s="154"/>
      <c r="AQ98" s="154"/>
      <c r="AR98" s="154"/>
      <c r="AS98" s="142"/>
      <c r="AT98" s="185"/>
      <c r="AU98" s="142"/>
      <c r="AV98" s="185"/>
      <c r="AW98" s="142"/>
      <c r="AX98" s="158"/>
      <c r="AY98" s="159"/>
      <c r="AZ98" s="154"/>
      <c r="BA98" s="154"/>
      <c r="BB98" s="154"/>
      <c r="BC98" s="154"/>
      <c r="BD98" s="130"/>
      <c r="BE98" s="154"/>
      <c r="BF98" s="154"/>
      <c r="BG98" s="154"/>
      <c r="BH98" s="154"/>
      <c r="BI98" s="160"/>
      <c r="BK98" s="162"/>
      <c r="BL98" s="150"/>
      <c r="BM98" s="162"/>
      <c r="BN98" s="162"/>
      <c r="BO98" s="162"/>
      <c r="BP98" s="162"/>
      <c r="BQ98" s="162"/>
      <c r="BR98" s="162"/>
      <c r="BS98" s="162"/>
      <c r="BT98" s="162"/>
      <c r="BU98" s="162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162"/>
      <c r="CN98" s="162"/>
      <c r="CO98" s="162"/>
    </row>
    <row r="99" spans="1:93" s="111" customFormat="1">
      <c r="A99" s="113">
        <v>31</v>
      </c>
      <c r="B99" s="113">
        <v>40010094</v>
      </c>
      <c r="C99" s="126" t="s">
        <v>113</v>
      </c>
      <c r="D99" s="126" t="s">
        <v>197</v>
      </c>
      <c r="E99" s="126" t="s">
        <v>183</v>
      </c>
      <c r="F99" s="126" t="s">
        <v>181</v>
      </c>
      <c r="G99" s="113">
        <v>8</v>
      </c>
      <c r="H99" s="113">
        <v>2</v>
      </c>
      <c r="I99" s="113" t="s">
        <v>283</v>
      </c>
      <c r="J99" s="113">
        <v>6</v>
      </c>
      <c r="K99" s="114">
        <f>IF(J99=0,0,IF(J99&lt;10,1,IF(MOD(J99,30)&lt;10,ROUNDDOWN(J99/30,0),ROUNDUP(J99/30,0))))</f>
        <v>1</v>
      </c>
      <c r="L99" s="113">
        <v>7</v>
      </c>
      <c r="M99" s="114">
        <f>IF(L99=0,0,IF(L99&lt;10,1,IF(MOD(L99,30)&lt;10,ROUNDDOWN(L99/30,0),ROUNDUP(L99/30,0))))</f>
        <v>1</v>
      </c>
      <c r="N99" s="113">
        <v>20</v>
      </c>
      <c r="O99" s="114">
        <f>IF(N99=0,0,IF(N99&lt;10,1,IF(MOD(N99,30)&lt;10,ROUNDDOWN(N99/30,0),ROUNDUP(N99/30,0))))</f>
        <v>1</v>
      </c>
      <c r="P99" s="113">
        <v>19</v>
      </c>
      <c r="Q99" s="114">
        <f>IF(P99=0,0,IF(P99&lt;10,1,IF(MOD(P99,40)&lt;10,ROUNDDOWN(P99/40,0),ROUNDUP(P99/40,0))))</f>
        <v>1</v>
      </c>
      <c r="R99" s="113">
        <v>22</v>
      </c>
      <c r="S99" s="114">
        <f>IF(R99=0,0,IF(R99&lt;10,1,IF(MOD(R99,40)&lt;10,ROUNDDOWN(R99/40,0),ROUNDUP(R99/40,0))))</f>
        <v>1</v>
      </c>
      <c r="T99" s="113">
        <v>18</v>
      </c>
      <c r="U99" s="114">
        <f>IF(T99=0,0,IF(T99&lt;10,1,IF(MOD(T99,40)&lt;10,ROUNDDOWN(T99/40,0),ROUNDUP(T99/40,0))))</f>
        <v>1</v>
      </c>
      <c r="V99" s="113">
        <v>36</v>
      </c>
      <c r="W99" s="114">
        <f>IF(V99=0,0,IF(V99&lt;10,1,IF(MOD(V99,40)&lt;10,ROUNDDOWN(V99/40,0),ROUNDUP(V99/40,0))))</f>
        <v>1</v>
      </c>
      <c r="X99" s="113">
        <v>24</v>
      </c>
      <c r="Y99" s="114">
        <f>IF(X99=0,0,IF(X99&lt;10,1,IF(MOD(X99,40)&lt;10,ROUNDDOWN(X99/40,0),ROUNDUP(X99/40,0))))</f>
        <v>1</v>
      </c>
      <c r="Z99" s="113">
        <v>29</v>
      </c>
      <c r="AA99" s="114">
        <f>IF(Z99=0,0,IF(Z99&lt;10,1,IF(MOD(Z99,40)&lt;10,ROUNDDOWN(Z99/40,0),ROUNDUP(Z99/40,0))))</f>
        <v>1</v>
      </c>
      <c r="AB99" s="113">
        <v>23</v>
      </c>
      <c r="AC99" s="114">
        <f>IF(AB99=0,0,IF(AB99&lt;10,1,IF(MOD(AB99,40)&lt;10,ROUNDDOWN(AB99/40,0),ROUNDUP(AB99/40,0))))</f>
        <v>1</v>
      </c>
      <c r="AD99" s="113">
        <v>23</v>
      </c>
      <c r="AE99" s="114">
        <f>IF(AD99=0,0,IF(AD99&lt;10,1,IF(MOD(AD99,40)&lt;10,ROUNDDOWN(AD99/40,0),ROUNDUP(AD99/40,0))))</f>
        <v>1</v>
      </c>
      <c r="AF99" s="114">
        <v>19</v>
      </c>
      <c r="AG99" s="114">
        <f>IF(AF99=0,0,IF(AF99&lt;10,1,IF(MOD(AF99,40)&lt;10,ROUNDDOWN(AF99/40,0),ROUNDUP(AF99/40,0))))</f>
        <v>1</v>
      </c>
      <c r="AH99" s="113"/>
      <c r="AI99" s="114">
        <f>IF(AH99=0,0,IF(AH99&lt;10,1,IF(MOD(AH99,40)&lt;10,ROUNDDOWN(AH99/40,0),ROUNDUP(AH99/40,0))))</f>
        <v>0</v>
      </c>
      <c r="AJ99" s="113"/>
      <c r="AK99" s="114">
        <f>IF(AJ99=0,0,IF(AJ99&lt;10,1,IF(MOD(AJ99,40)&lt;10,ROUNDDOWN(AJ99/40,0),ROUNDUP(AJ99/40,0))))</f>
        <v>0</v>
      </c>
      <c r="AL99" s="113"/>
      <c r="AM99" s="114">
        <f>IF(AL99=0,0,IF(AL99&lt;10,1,IF(MOD(AL99,40)&lt;10,ROUNDDOWN(AL99/40,0),ROUNDUP(AL99/40,0))))</f>
        <v>0</v>
      </c>
      <c r="AN99" s="127">
        <f>SUM(J99+L99+N99+P99+R99+T99+V99+X99+Z99+AB99+AD99+AF99+AH99+AJ99+AL99)</f>
        <v>246</v>
      </c>
      <c r="AO99" s="113">
        <f>SUM(K99+M99+O99+Q99+S99+U99+W99+Y99+AA99+AC99+AE99+AG99+AI99+AK99+AM99)</f>
        <v>12</v>
      </c>
      <c r="AP99" s="113">
        <v>1</v>
      </c>
      <c r="AQ99" s="113">
        <v>14</v>
      </c>
      <c r="AR99" s="113">
        <f>SUM(AP99:AQ99)</f>
        <v>15</v>
      </c>
      <c r="AS99" s="142">
        <v>1</v>
      </c>
      <c r="AT99" s="185">
        <v>0</v>
      </c>
      <c r="AU99" s="142">
        <v>14</v>
      </c>
      <c r="AV99" s="185">
        <v>0</v>
      </c>
      <c r="AW99" s="142">
        <f>SUM(AS99:AV99)</f>
        <v>15</v>
      </c>
      <c r="AX99" s="128">
        <f>IF(AN99&lt;=0,0,IF(AN99&lt;=359,1,IF(AN99&lt;=719,2,IF(AN99&lt;=1079,3,IF(AN99&lt;=1679,4,IF(AN99&lt;=1680,5,IF(AN99&lt;=1680,1,5)))))))</f>
        <v>1</v>
      </c>
      <c r="AY99" s="129">
        <f>IF(AN99&gt;120,ROUND(((((K99+M99+O99)*30)+(J99+L99+N99))/50+(((Q99+S99+U99+W99+Y99+AA99)*40)+(P99+R99+T99+V99+X99+Z99))/50+(AC99+AE99+AG99+AI99+AK99+AM99)*2),0),IF((J99+L99+N99+P99+R99+T99+V99+X99+Z99)&lt;=0,0,IF((J99+L99+N99+P99+R99+T99+V99+X99+Z99)&lt;=20,1,IF((J99+L99+N99+P99+R99+T99+V99+X99+Z99)&lt;=40,2,IF((J99+L99+N99+P99+R99+T99+V99+X99+Z99)&lt;=60,3,IF((J99+L99+N99+P99+R99+T99+V99+X99+Z99)&lt;=80,4,IF((J99+L99+N99+P99+R99+T99+V99+X99+Z99)&lt;=100,5,IF((J99+L99+N99+P99+R99+T99+V99+X99+Z99)&lt;=120,6,0)))))))+((AC99+AE99+AG99+AI99+AK99+AM99)*2))</f>
        <v>16</v>
      </c>
      <c r="AZ99" s="113">
        <f>SUM(AX99:AY99)</f>
        <v>17</v>
      </c>
      <c r="BA99" s="113">
        <f>SUM(AP99)-AX99</f>
        <v>0</v>
      </c>
      <c r="BB99" s="113">
        <f>SUM(AQ99)-AY99</f>
        <v>-2</v>
      </c>
      <c r="BC99" s="113">
        <f>SUM(AR99)-AZ99</f>
        <v>-2</v>
      </c>
      <c r="BD99" s="130">
        <f>SUM(BC99)/AZ99*100</f>
        <v>-11.76470588235294</v>
      </c>
      <c r="BE99" s="113">
        <v>2</v>
      </c>
      <c r="BF99" s="113"/>
      <c r="BG99" s="113"/>
      <c r="BH99" s="113">
        <f>SUM(BC99)-BE99-BF99+BG99</f>
        <v>-4</v>
      </c>
      <c r="BI99" s="130">
        <f>SUM(BH99)/AZ99*100</f>
        <v>-23.52941176470588</v>
      </c>
      <c r="BK99" s="112"/>
      <c r="BL99" s="150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  <c r="BX99" s="112"/>
      <c r="BY99" s="112"/>
      <c r="BZ99" s="112"/>
      <c r="CA99" s="112"/>
      <c r="CB99" s="112"/>
      <c r="CC99" s="112"/>
      <c r="CD99" s="112"/>
      <c r="CE99" s="112"/>
      <c r="CF99" s="112"/>
      <c r="CG99" s="112"/>
      <c r="CH99" s="112"/>
      <c r="CI99" s="112"/>
      <c r="CJ99" s="112"/>
      <c r="CK99" s="112"/>
      <c r="CL99" s="112"/>
      <c r="CM99" s="112"/>
      <c r="CN99" s="112"/>
      <c r="CO99" s="112"/>
    </row>
    <row r="100" spans="1:93" s="161" customFormat="1">
      <c r="A100" s="154"/>
      <c r="B100" s="154"/>
      <c r="C100" s="155" t="s">
        <v>369</v>
      </c>
      <c r="D100" s="155"/>
      <c r="E100" s="155"/>
      <c r="F100" s="155"/>
      <c r="G100" s="154"/>
      <c r="H100" s="154"/>
      <c r="I100" s="154"/>
      <c r="J100" s="156" t="s">
        <v>474</v>
      </c>
      <c r="K100" s="157"/>
      <c r="L100" s="154"/>
      <c r="M100" s="157"/>
      <c r="N100" s="154"/>
      <c r="O100" s="157"/>
      <c r="P100" s="154"/>
      <c r="Q100" s="157"/>
      <c r="R100" s="154"/>
      <c r="S100" s="157"/>
      <c r="T100" s="154"/>
      <c r="U100" s="157"/>
      <c r="V100" s="154"/>
      <c r="W100" s="157"/>
      <c r="X100" s="154"/>
      <c r="Y100" s="157"/>
      <c r="Z100" s="154"/>
      <c r="AA100" s="157"/>
      <c r="AB100" s="154"/>
      <c r="AC100" s="157"/>
      <c r="AD100" s="154"/>
      <c r="AE100" s="157"/>
      <c r="AF100" s="157"/>
      <c r="AG100" s="157"/>
      <c r="AH100" s="154"/>
      <c r="AI100" s="157"/>
      <c r="AJ100" s="154"/>
      <c r="AK100" s="157"/>
      <c r="AL100" s="154"/>
      <c r="AM100" s="157"/>
      <c r="AN100" s="154"/>
      <c r="AO100" s="154"/>
      <c r="AP100" s="154"/>
      <c r="AQ100" s="154"/>
      <c r="AR100" s="154"/>
      <c r="AS100" s="154"/>
      <c r="AT100" s="185"/>
      <c r="AU100" s="154"/>
      <c r="AV100" s="185"/>
      <c r="AW100" s="154"/>
      <c r="AX100" s="158"/>
      <c r="AY100" s="159"/>
      <c r="AZ100" s="154"/>
      <c r="BA100" s="154"/>
      <c r="BB100" s="154"/>
      <c r="BC100" s="154"/>
      <c r="BD100" s="130"/>
      <c r="BE100" s="154"/>
      <c r="BF100" s="154"/>
      <c r="BG100" s="154"/>
      <c r="BH100" s="154"/>
      <c r="BI100" s="160"/>
      <c r="BK100" s="162"/>
      <c r="BL100" s="150"/>
      <c r="BM100" s="162"/>
      <c r="BN100" s="162"/>
      <c r="BO100" s="162"/>
      <c r="BP100" s="162"/>
      <c r="BQ100" s="162"/>
      <c r="BR100" s="162"/>
      <c r="BS100" s="162"/>
      <c r="BT100" s="162"/>
      <c r="BU100" s="162"/>
      <c r="BV100" s="162"/>
      <c r="BW100" s="162"/>
      <c r="BX100" s="162"/>
      <c r="BY100" s="162"/>
      <c r="BZ100" s="162"/>
      <c r="CA100" s="162"/>
      <c r="CB100" s="162"/>
      <c r="CC100" s="162"/>
      <c r="CD100" s="162"/>
      <c r="CE100" s="162"/>
      <c r="CF100" s="162"/>
      <c r="CG100" s="162"/>
      <c r="CH100" s="162"/>
      <c r="CI100" s="162"/>
      <c r="CJ100" s="162"/>
      <c r="CK100" s="162"/>
      <c r="CL100" s="162"/>
      <c r="CM100" s="162"/>
      <c r="CN100" s="162"/>
      <c r="CO100" s="162"/>
    </row>
    <row r="101" spans="1:93" s="161" customFormat="1">
      <c r="A101" s="154"/>
      <c r="B101" s="154"/>
      <c r="C101" s="155" t="s">
        <v>513</v>
      </c>
      <c r="D101" s="155"/>
      <c r="E101" s="155"/>
      <c r="F101" s="155"/>
      <c r="G101" s="154"/>
      <c r="H101" s="154"/>
      <c r="I101" s="154"/>
      <c r="J101" s="156" t="s">
        <v>582</v>
      </c>
      <c r="K101" s="157"/>
      <c r="L101" s="154"/>
      <c r="M101" s="157"/>
      <c r="N101" s="154"/>
      <c r="O101" s="157"/>
      <c r="P101" s="154"/>
      <c r="Q101" s="157"/>
      <c r="R101" s="154"/>
      <c r="S101" s="157"/>
      <c r="T101" s="154"/>
      <c r="U101" s="157"/>
      <c r="V101" s="154"/>
      <c r="W101" s="157"/>
      <c r="X101" s="154"/>
      <c r="Y101" s="157"/>
      <c r="Z101" s="154"/>
      <c r="AA101" s="157"/>
      <c r="AB101" s="154"/>
      <c r="AC101" s="157"/>
      <c r="AD101" s="154"/>
      <c r="AE101" s="157"/>
      <c r="AF101" s="157"/>
      <c r="AG101" s="157"/>
      <c r="AH101" s="154"/>
      <c r="AI101" s="157"/>
      <c r="AJ101" s="154"/>
      <c r="AK101" s="157"/>
      <c r="AL101" s="154"/>
      <c r="AM101" s="157"/>
      <c r="AN101" s="154"/>
      <c r="AO101" s="154"/>
      <c r="AP101" s="154"/>
      <c r="AQ101" s="154"/>
      <c r="AR101" s="154"/>
      <c r="AS101" s="154"/>
      <c r="AT101" s="185"/>
      <c r="AU101" s="154"/>
      <c r="AV101" s="185"/>
      <c r="AW101" s="154"/>
      <c r="AX101" s="158"/>
      <c r="AY101" s="159"/>
      <c r="AZ101" s="154"/>
      <c r="BA101" s="154"/>
      <c r="BB101" s="154"/>
      <c r="BC101" s="154"/>
      <c r="BD101" s="130"/>
      <c r="BE101" s="154"/>
      <c r="BF101" s="154"/>
      <c r="BG101" s="154"/>
      <c r="BH101" s="154"/>
      <c r="BI101" s="160"/>
      <c r="BK101" s="162"/>
      <c r="BL101" s="150"/>
      <c r="BM101" s="162"/>
      <c r="BN101" s="162"/>
      <c r="BO101" s="162"/>
      <c r="BP101" s="162"/>
      <c r="BQ101" s="162"/>
      <c r="BR101" s="162"/>
      <c r="BS101" s="162"/>
      <c r="BT101" s="162"/>
      <c r="BU101" s="162"/>
      <c r="BV101" s="162"/>
      <c r="BW101" s="162"/>
      <c r="BX101" s="162"/>
      <c r="BY101" s="162"/>
      <c r="BZ101" s="162"/>
      <c r="CA101" s="162"/>
      <c r="CB101" s="162"/>
      <c r="CC101" s="162"/>
      <c r="CD101" s="162"/>
      <c r="CE101" s="162"/>
      <c r="CF101" s="162"/>
      <c r="CG101" s="162"/>
      <c r="CH101" s="162"/>
      <c r="CI101" s="162"/>
      <c r="CJ101" s="162"/>
      <c r="CK101" s="162"/>
      <c r="CL101" s="162"/>
      <c r="CM101" s="162"/>
      <c r="CN101" s="162"/>
      <c r="CO101" s="162"/>
    </row>
    <row r="102" spans="1:93" s="111" customFormat="1">
      <c r="A102" s="113">
        <v>32</v>
      </c>
      <c r="B102" s="113">
        <v>40010025</v>
      </c>
      <c r="C102" s="126" t="s">
        <v>49</v>
      </c>
      <c r="D102" s="126" t="s">
        <v>189</v>
      </c>
      <c r="E102" s="126" t="s">
        <v>183</v>
      </c>
      <c r="F102" s="126" t="s">
        <v>181</v>
      </c>
      <c r="G102" s="113">
        <v>15</v>
      </c>
      <c r="H102" s="113">
        <v>4</v>
      </c>
      <c r="I102" s="113" t="s">
        <v>283</v>
      </c>
      <c r="J102" s="113">
        <v>5</v>
      </c>
      <c r="K102" s="114">
        <f>IF(J102=0,0,IF(J102&lt;10,1,IF(MOD(J102,30)&lt;10,ROUNDDOWN(J102/30,0),ROUNDUP(J102/30,0))))</f>
        <v>1</v>
      </c>
      <c r="L102" s="113">
        <v>16</v>
      </c>
      <c r="M102" s="114">
        <f>IF(L102=0,0,IF(L102&lt;10,1,IF(MOD(L102,30)&lt;10,ROUNDDOWN(L102/30,0),ROUNDUP(L102/30,0))))</f>
        <v>1</v>
      </c>
      <c r="N102" s="113">
        <v>23</v>
      </c>
      <c r="O102" s="114">
        <f>IF(N102=0,0,IF(N102&lt;10,1,IF(MOD(N102,30)&lt;10,ROUNDDOWN(N102/30,0),ROUNDUP(N102/30,0))))</f>
        <v>1</v>
      </c>
      <c r="P102" s="113">
        <v>42</v>
      </c>
      <c r="Q102" s="114">
        <f>IF(P102=0,0,IF(P102&lt;10,1,IF(MOD(P102,40)&lt;10,ROUNDDOWN(P102/40,0),ROUNDUP(P102/40,0))))</f>
        <v>1</v>
      </c>
      <c r="R102" s="113">
        <v>24</v>
      </c>
      <c r="S102" s="114">
        <f>IF(R102=0,0,IF(R102&lt;10,1,IF(MOD(R102,40)&lt;10,ROUNDDOWN(R102/40,0),ROUNDUP(R102/40,0))))</f>
        <v>1</v>
      </c>
      <c r="T102" s="113">
        <v>20</v>
      </c>
      <c r="U102" s="114">
        <f>IF(T102=0,0,IF(T102&lt;10,1,IF(MOD(T102,40)&lt;10,ROUNDDOWN(T102/40,0),ROUNDUP(T102/40,0))))</f>
        <v>1</v>
      </c>
      <c r="V102" s="113">
        <v>30</v>
      </c>
      <c r="W102" s="114">
        <f>IF(V102=0,0,IF(V102&lt;10,1,IF(MOD(V102,40)&lt;10,ROUNDDOWN(V102/40,0),ROUNDUP(V102/40,0))))</f>
        <v>1</v>
      </c>
      <c r="X102" s="113">
        <v>21</v>
      </c>
      <c r="Y102" s="114">
        <f>IF(X102=0,0,IF(X102&lt;10,1,IF(MOD(X102,40)&lt;10,ROUNDDOWN(X102/40,0),ROUNDUP(X102/40,0))))</f>
        <v>1</v>
      </c>
      <c r="Z102" s="113">
        <v>23</v>
      </c>
      <c r="AA102" s="114">
        <f>IF(Z102=0,0,IF(Z102&lt;10,1,IF(MOD(Z102,40)&lt;10,ROUNDDOWN(Z102/40,0),ROUNDUP(Z102/40,0))))</f>
        <v>1</v>
      </c>
      <c r="AB102" s="113">
        <v>24</v>
      </c>
      <c r="AC102" s="114">
        <f>IF(AB102=0,0,IF(AB102&lt;10,1,IF(MOD(AB102,40)&lt;10,ROUNDDOWN(AB102/40,0),ROUNDUP(AB102/40,0))))</f>
        <v>1</v>
      </c>
      <c r="AD102" s="113">
        <v>24</v>
      </c>
      <c r="AE102" s="114">
        <f>IF(AD102=0,0,IF(AD102&lt;10,1,IF(MOD(AD102,40)&lt;10,ROUNDDOWN(AD102/40,0),ROUNDUP(AD102/40,0))))</f>
        <v>1</v>
      </c>
      <c r="AF102" s="114">
        <v>14</v>
      </c>
      <c r="AG102" s="114">
        <f>IF(AF102=0,0,IF(AF102&lt;10,1,IF(MOD(AF102,40)&lt;10,ROUNDDOWN(AF102/40,0),ROUNDUP(AF102/40,0))))</f>
        <v>1</v>
      </c>
      <c r="AH102" s="113"/>
      <c r="AI102" s="114">
        <f>IF(AH102=0,0,IF(AH102&lt;10,1,IF(MOD(AH102,40)&lt;10,ROUNDDOWN(AH102/40,0),ROUNDUP(AH102/40,0))))</f>
        <v>0</v>
      </c>
      <c r="AJ102" s="113"/>
      <c r="AK102" s="114">
        <f>IF(AJ102=0,0,IF(AJ102&lt;10,1,IF(MOD(AJ102,40)&lt;10,ROUNDDOWN(AJ102/40,0),ROUNDUP(AJ102/40,0))))</f>
        <v>0</v>
      </c>
      <c r="AL102" s="113"/>
      <c r="AM102" s="114">
        <f>IF(AL102=0,0,IF(AL102&lt;10,1,IF(MOD(AL102,40)&lt;10,ROUNDDOWN(AL102/40,0),ROUNDUP(AL102/40,0))))</f>
        <v>0</v>
      </c>
      <c r="AN102" s="127">
        <f>SUM(J102+L102+N102+P102+R102+T102+V102+X102+Z102+AB102+AD102+AF102+AH102+AJ102+AL102)</f>
        <v>266</v>
      </c>
      <c r="AO102" s="113">
        <f>SUM(K102+M102+O102+Q102+S102+U102+W102+Y102+AA102+AC102+AE102+AG102+AI102+AK102+AM102)</f>
        <v>12</v>
      </c>
      <c r="AP102" s="113">
        <v>1</v>
      </c>
      <c r="AQ102" s="113">
        <v>15</v>
      </c>
      <c r="AR102" s="113">
        <f>SUM(AP102:AQ102)</f>
        <v>16</v>
      </c>
      <c r="AS102" s="142">
        <v>1</v>
      </c>
      <c r="AT102" s="185">
        <v>0</v>
      </c>
      <c r="AU102" s="142">
        <v>15</v>
      </c>
      <c r="AV102" s="185">
        <v>0</v>
      </c>
      <c r="AW102" s="142">
        <f>SUM(AS102:AV102)</f>
        <v>16</v>
      </c>
      <c r="AX102" s="128">
        <f>IF(AN102&lt;=0,0,IF(AN102&lt;=359,1,IF(AN102&lt;=719,2,IF(AN102&lt;=1079,3,IF(AN102&lt;=1679,4,IF(AN102&lt;=1680,5,IF(AN102&lt;=1680,1,5)))))))</f>
        <v>1</v>
      </c>
      <c r="AY102" s="129">
        <f>IF(AN102&gt;120,ROUND(((((K102+M102+O102)*30)+(J102+L102+N102))/50+(((Q102+S102+U102+W102+Y102+AA102)*40)+(P102+R102+T102+V102+X102+Z102))/50+(AC102+AE102+AG102+AI102+AK102+AM102)*2),0),IF((J102+L102+N102+P102+R102+T102+V102+X102+Z102)&lt;=0,0,IF((J102+L102+N102+P102+R102+T102+V102+X102+Z102)&lt;=20,1,IF((J102+L102+N102+P102+R102+T102+V102+X102+Z102)&lt;=40,2,IF((J102+L102+N102+P102+R102+T102+V102+X102+Z102)&lt;=60,3,IF((J102+L102+N102+P102+R102+T102+V102+X102+Z102)&lt;=80,4,IF((J102+L102+N102+P102+R102+T102+V102+X102+Z102)&lt;=100,5,IF((J102+L102+N102+P102+R102+T102+V102+X102+Z102)&lt;=120,6,0)))))))+((AC102+AE102+AG102+AI102+AK102+AM102)*2))</f>
        <v>17</v>
      </c>
      <c r="AZ102" s="113">
        <f>SUM(AX102:AY102)</f>
        <v>18</v>
      </c>
      <c r="BA102" s="113">
        <f>SUM(AP102)-AX102</f>
        <v>0</v>
      </c>
      <c r="BB102" s="113">
        <f>SUM(AQ102)-AY102</f>
        <v>-2</v>
      </c>
      <c r="BC102" s="113">
        <f>SUM(AR102)-AZ102</f>
        <v>-2</v>
      </c>
      <c r="BD102" s="130">
        <f>SUM(BC102)/AZ102*100</f>
        <v>-11.111111111111111</v>
      </c>
      <c r="BE102" s="113">
        <v>1</v>
      </c>
      <c r="BF102" s="113"/>
      <c r="BG102" s="113"/>
      <c r="BH102" s="113">
        <f>SUM(BC102)-BE102-BF102+BG102</f>
        <v>-3</v>
      </c>
      <c r="BI102" s="130">
        <f>SUM(BH102)/AZ102*100</f>
        <v>-16.666666666666664</v>
      </c>
      <c r="BK102" s="112"/>
      <c r="BL102" s="150"/>
      <c r="BM102" s="112"/>
      <c r="BN102" s="112"/>
      <c r="BO102" s="112"/>
      <c r="BP102" s="112"/>
      <c r="BQ102" s="112"/>
      <c r="BR102" s="112"/>
      <c r="BS102" s="112"/>
      <c r="BT102" s="112"/>
      <c r="BU102" s="112"/>
      <c r="BV102" s="112"/>
      <c r="BW102" s="112"/>
      <c r="BX102" s="112"/>
      <c r="BY102" s="112"/>
      <c r="BZ102" s="112"/>
      <c r="CA102" s="112"/>
      <c r="CB102" s="112"/>
      <c r="CC102" s="112"/>
      <c r="CD102" s="112"/>
      <c r="CE102" s="112"/>
      <c r="CF102" s="112"/>
      <c r="CG102" s="112"/>
      <c r="CH102" s="112"/>
      <c r="CI102" s="112"/>
      <c r="CJ102" s="112"/>
      <c r="CK102" s="112"/>
      <c r="CL102" s="112"/>
      <c r="CM102" s="112"/>
      <c r="CN102" s="112"/>
      <c r="CO102" s="112"/>
    </row>
    <row r="103" spans="1:93" s="161" customFormat="1">
      <c r="A103" s="154"/>
      <c r="B103" s="154"/>
      <c r="C103" s="155" t="s">
        <v>369</v>
      </c>
      <c r="D103" s="155"/>
      <c r="E103" s="155"/>
      <c r="F103" s="155"/>
      <c r="G103" s="154"/>
      <c r="H103" s="154"/>
      <c r="I103" s="154"/>
      <c r="J103" s="156" t="s">
        <v>401</v>
      </c>
      <c r="K103" s="157"/>
      <c r="L103" s="154"/>
      <c r="M103" s="157"/>
      <c r="N103" s="154"/>
      <c r="O103" s="157"/>
      <c r="P103" s="154"/>
      <c r="Q103" s="157"/>
      <c r="R103" s="154"/>
      <c r="S103" s="157"/>
      <c r="T103" s="154"/>
      <c r="U103" s="157"/>
      <c r="V103" s="154"/>
      <c r="W103" s="157"/>
      <c r="X103" s="154"/>
      <c r="Y103" s="157"/>
      <c r="Z103" s="154"/>
      <c r="AA103" s="157"/>
      <c r="AB103" s="154"/>
      <c r="AC103" s="157"/>
      <c r="AD103" s="154"/>
      <c r="AE103" s="157"/>
      <c r="AF103" s="157"/>
      <c r="AG103" s="157"/>
      <c r="AH103" s="154"/>
      <c r="AI103" s="157"/>
      <c r="AJ103" s="154"/>
      <c r="AK103" s="157"/>
      <c r="AL103" s="154"/>
      <c r="AM103" s="157"/>
      <c r="AN103" s="163"/>
      <c r="AO103" s="154"/>
      <c r="AP103" s="154"/>
      <c r="AQ103" s="154"/>
      <c r="AR103" s="154"/>
      <c r="AS103" s="142"/>
      <c r="AT103" s="185"/>
      <c r="AU103" s="142"/>
      <c r="AV103" s="185"/>
      <c r="AW103" s="142"/>
      <c r="AX103" s="158"/>
      <c r="AY103" s="159"/>
      <c r="AZ103" s="154"/>
      <c r="BA103" s="154"/>
      <c r="BB103" s="154"/>
      <c r="BC103" s="154"/>
      <c r="BD103" s="130"/>
      <c r="BE103" s="154"/>
      <c r="BF103" s="154"/>
      <c r="BG103" s="154"/>
      <c r="BH103" s="154"/>
      <c r="BI103" s="160"/>
      <c r="BK103" s="162"/>
      <c r="BL103" s="150"/>
      <c r="BM103" s="162"/>
      <c r="BN103" s="162"/>
      <c r="BO103" s="162"/>
      <c r="BP103" s="162"/>
      <c r="BQ103" s="162"/>
      <c r="BR103" s="162"/>
      <c r="BS103" s="162"/>
      <c r="BT103" s="162"/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2"/>
      <c r="CL103" s="162"/>
      <c r="CM103" s="162"/>
      <c r="CN103" s="162"/>
      <c r="CO103" s="162"/>
    </row>
    <row r="104" spans="1:93" s="161" customFormat="1">
      <c r="A104" s="154"/>
      <c r="B104" s="154"/>
      <c r="C104" s="155" t="s">
        <v>513</v>
      </c>
      <c r="D104" s="155"/>
      <c r="E104" s="155"/>
      <c r="F104" s="155"/>
      <c r="G104" s="154"/>
      <c r="H104" s="154"/>
      <c r="I104" s="154"/>
      <c r="J104" s="156" t="s">
        <v>536</v>
      </c>
      <c r="K104" s="157"/>
      <c r="L104" s="154"/>
      <c r="M104" s="157"/>
      <c r="N104" s="154"/>
      <c r="O104" s="157"/>
      <c r="P104" s="154"/>
      <c r="Q104" s="157"/>
      <c r="R104" s="154"/>
      <c r="S104" s="157"/>
      <c r="T104" s="154"/>
      <c r="U104" s="157"/>
      <c r="V104" s="154"/>
      <c r="W104" s="157"/>
      <c r="X104" s="154"/>
      <c r="Y104" s="157"/>
      <c r="Z104" s="154"/>
      <c r="AA104" s="157"/>
      <c r="AB104" s="154"/>
      <c r="AC104" s="157"/>
      <c r="AD104" s="154"/>
      <c r="AE104" s="157"/>
      <c r="AF104" s="157"/>
      <c r="AG104" s="157"/>
      <c r="AH104" s="154"/>
      <c r="AI104" s="157"/>
      <c r="AJ104" s="154"/>
      <c r="AK104" s="157"/>
      <c r="AL104" s="154"/>
      <c r="AM104" s="157"/>
      <c r="AN104" s="163"/>
      <c r="AO104" s="154"/>
      <c r="AP104" s="154"/>
      <c r="AQ104" s="154"/>
      <c r="AR104" s="154"/>
      <c r="AS104" s="142"/>
      <c r="AT104" s="185"/>
      <c r="AU104" s="142"/>
      <c r="AV104" s="185"/>
      <c r="AW104" s="142"/>
      <c r="AX104" s="158"/>
      <c r="AY104" s="159"/>
      <c r="AZ104" s="154"/>
      <c r="BA104" s="154"/>
      <c r="BB104" s="154"/>
      <c r="BC104" s="154"/>
      <c r="BD104" s="130"/>
      <c r="BE104" s="154"/>
      <c r="BF104" s="154"/>
      <c r="BG104" s="154"/>
      <c r="BH104" s="154"/>
      <c r="BI104" s="160"/>
      <c r="BK104" s="162"/>
      <c r="BL104" s="150"/>
      <c r="BM104" s="162"/>
      <c r="BN104" s="162"/>
      <c r="BO104" s="162"/>
      <c r="BP104" s="162"/>
      <c r="BQ104" s="162"/>
      <c r="BR104" s="162"/>
      <c r="BS104" s="162"/>
      <c r="BT104" s="162"/>
      <c r="BU104" s="162"/>
      <c r="BV104" s="162"/>
      <c r="BW104" s="162"/>
      <c r="BX104" s="162"/>
      <c r="BY104" s="162"/>
      <c r="BZ104" s="162"/>
      <c r="CA104" s="162"/>
      <c r="CB104" s="162"/>
      <c r="CC104" s="162"/>
      <c r="CD104" s="162"/>
      <c r="CE104" s="162"/>
      <c r="CF104" s="162"/>
      <c r="CG104" s="162"/>
      <c r="CH104" s="162"/>
      <c r="CI104" s="162"/>
      <c r="CJ104" s="162"/>
      <c r="CK104" s="162"/>
      <c r="CL104" s="162"/>
      <c r="CM104" s="162"/>
      <c r="CN104" s="162"/>
      <c r="CO104" s="162"/>
    </row>
    <row r="105" spans="1:93" s="111" customFormat="1">
      <c r="A105" s="113">
        <v>33</v>
      </c>
      <c r="B105" s="113">
        <v>40010026</v>
      </c>
      <c r="C105" s="126" t="s">
        <v>52</v>
      </c>
      <c r="D105" s="126" t="s">
        <v>190</v>
      </c>
      <c r="E105" s="126" t="s">
        <v>183</v>
      </c>
      <c r="F105" s="126" t="s">
        <v>181</v>
      </c>
      <c r="G105" s="113">
        <v>12</v>
      </c>
      <c r="H105" s="113">
        <v>1</v>
      </c>
      <c r="I105" s="113" t="s">
        <v>283</v>
      </c>
      <c r="J105" s="113">
        <v>17</v>
      </c>
      <c r="K105" s="114">
        <f>IF(J105=0,0,IF(J105&lt;10,1,IF(MOD(J105,30)&lt;10,ROUNDDOWN(J105/30,0),ROUNDUP(J105/30,0))))</f>
        <v>1</v>
      </c>
      <c r="L105" s="113">
        <v>18</v>
      </c>
      <c r="M105" s="114">
        <f>IF(L105=0,0,IF(L105&lt;10,1,IF(MOD(L105,30)&lt;10,ROUNDDOWN(L105/30,0),ROUNDUP(L105/30,0))))</f>
        <v>1</v>
      </c>
      <c r="N105" s="113">
        <v>11</v>
      </c>
      <c r="O105" s="114">
        <f>IF(N105=0,0,IF(N105&lt;10,1,IF(MOD(N105,30)&lt;10,ROUNDDOWN(N105/30,0),ROUNDUP(N105/30,0))))</f>
        <v>1</v>
      </c>
      <c r="P105" s="113">
        <v>37</v>
      </c>
      <c r="Q105" s="114">
        <f>IF(P105=0,0,IF(P105&lt;10,1,IF(MOD(P105,40)&lt;10,ROUNDDOWN(P105/40,0),ROUNDUP(P105/40,0))))</f>
        <v>1</v>
      </c>
      <c r="R105" s="113">
        <v>30</v>
      </c>
      <c r="S105" s="114">
        <f>IF(R105=0,0,IF(R105&lt;10,1,IF(MOD(R105,40)&lt;10,ROUNDDOWN(R105/40,0),ROUNDUP(R105/40,0))))</f>
        <v>1</v>
      </c>
      <c r="T105" s="113">
        <v>31</v>
      </c>
      <c r="U105" s="114">
        <f>IF(T105=0,0,IF(T105&lt;10,1,IF(MOD(T105,40)&lt;10,ROUNDDOWN(T105/40,0),ROUNDUP(T105/40,0))))</f>
        <v>1</v>
      </c>
      <c r="V105" s="113">
        <v>33</v>
      </c>
      <c r="W105" s="114">
        <f>IF(V105=0,0,IF(V105&lt;10,1,IF(MOD(V105,40)&lt;10,ROUNDDOWN(V105/40,0),ROUNDUP(V105/40,0))))</f>
        <v>1</v>
      </c>
      <c r="X105" s="113">
        <v>41</v>
      </c>
      <c r="Y105" s="114">
        <f>IF(X105=0,0,IF(X105&lt;10,1,IF(MOD(X105,40)&lt;10,ROUNDDOWN(X105/40,0),ROUNDUP(X105/40,0))))</f>
        <v>1</v>
      </c>
      <c r="Z105" s="113">
        <v>36</v>
      </c>
      <c r="AA105" s="114">
        <f>IF(Z105=0,0,IF(Z105&lt;10,1,IF(MOD(Z105,40)&lt;10,ROUNDDOWN(Z105/40,0),ROUNDUP(Z105/40,0))))</f>
        <v>1</v>
      </c>
      <c r="AB105" s="113">
        <v>40</v>
      </c>
      <c r="AC105" s="114">
        <f>IF(AB105=0,0,IF(AB105&lt;10,1,IF(MOD(AB105,40)&lt;10,ROUNDDOWN(AB105/40,0),ROUNDUP(AB105/40,0))))</f>
        <v>1</v>
      </c>
      <c r="AD105" s="113">
        <v>35</v>
      </c>
      <c r="AE105" s="114">
        <f>IF(AD105=0,0,IF(AD105&lt;10,1,IF(MOD(AD105,40)&lt;10,ROUNDDOWN(AD105/40,0),ROUNDUP(AD105/40,0))))</f>
        <v>1</v>
      </c>
      <c r="AF105" s="114">
        <v>37</v>
      </c>
      <c r="AG105" s="114">
        <f>IF(AF105=0,0,IF(AF105&lt;10,1,IF(MOD(AF105,40)&lt;10,ROUNDDOWN(AF105/40,0),ROUNDUP(AF105/40,0))))</f>
        <v>1</v>
      </c>
      <c r="AH105" s="113"/>
      <c r="AI105" s="114">
        <f>IF(AH105=0,0,IF(AH105&lt;10,1,IF(MOD(AH105,40)&lt;10,ROUNDDOWN(AH105/40,0),ROUNDUP(AH105/40,0))))</f>
        <v>0</v>
      </c>
      <c r="AJ105" s="113"/>
      <c r="AK105" s="114">
        <f>IF(AJ105=0,0,IF(AJ105&lt;10,1,IF(MOD(AJ105,40)&lt;10,ROUNDDOWN(AJ105/40,0),ROUNDUP(AJ105/40,0))))</f>
        <v>0</v>
      </c>
      <c r="AL105" s="113"/>
      <c r="AM105" s="114">
        <f>IF(AL105=0,0,IF(AL105&lt;10,1,IF(MOD(AL105,40)&lt;10,ROUNDDOWN(AL105/40,0),ROUNDUP(AL105/40,0))))</f>
        <v>0</v>
      </c>
      <c r="AN105" s="127">
        <f>SUM(J105+L105+N105+P105+R105+T105+V105+X105+Z105+AB105+AD105+AF105+AH105+AJ105+AL105)</f>
        <v>366</v>
      </c>
      <c r="AO105" s="113">
        <f>SUM(K105+M105+O105+Q105+S105+U105+W105+Y105+AA105+AC105+AE105+AG105+AI105+AK105+AM105)</f>
        <v>12</v>
      </c>
      <c r="AP105" s="113">
        <v>2</v>
      </c>
      <c r="AQ105" s="113">
        <v>16</v>
      </c>
      <c r="AR105" s="113">
        <f>SUM(AP105:AQ105)</f>
        <v>18</v>
      </c>
      <c r="AS105" s="142">
        <v>1</v>
      </c>
      <c r="AT105" s="185">
        <v>1</v>
      </c>
      <c r="AU105" s="142">
        <v>16</v>
      </c>
      <c r="AV105" s="185">
        <v>0</v>
      </c>
      <c r="AW105" s="142">
        <f>SUM(AS105:AV105)</f>
        <v>18</v>
      </c>
      <c r="AX105" s="128">
        <f>IF(AN105&lt;=0,0,IF(AN105&lt;=359,1,IF(AN105&lt;=719,2,IF(AN105&lt;=1079,3,IF(AN105&lt;=1679,4,IF(AN105&lt;=1680,5,IF(AN105&lt;=1680,1,5)))))))</f>
        <v>2</v>
      </c>
      <c r="AY105" s="129">
        <f>IF(AN105&gt;120,ROUND(((((K105+M105+O105)*30)+(J105+L105+N105))/50+(((Q105+S105+U105+W105+Y105+AA105)*40)+(P105+R105+T105+V105+X105+Z105))/50+(AC105+AE105+AG105+AI105+AK105+AM105)*2),0),IF((J105+L105+N105+P105+R105+T105+V105+X105+Z105)&lt;=0,0,IF((J105+L105+N105+P105+R105+T105+V105+X105+Z105)&lt;=20,1,IF((J105+L105+N105+P105+R105+T105+V105+X105+Z105)&lt;=40,2,IF((J105+L105+N105+P105+R105+T105+V105+X105+Z105)&lt;=60,3,IF((J105+L105+N105+P105+R105+T105+V105+X105+Z105)&lt;=80,4,IF((J105+L105+N105+P105+R105+T105+V105+X105+Z105)&lt;=100,5,IF((J105+L105+N105+P105+R105+T105+V105+X105+Z105)&lt;=120,6,0)))))))+((AC105+AE105+AG105+AI105+AK105+AM105)*2))</f>
        <v>18</v>
      </c>
      <c r="AZ105" s="113">
        <f>SUM(AX105:AY105)</f>
        <v>20</v>
      </c>
      <c r="BA105" s="113">
        <f>SUM(AP105)-AX105</f>
        <v>0</v>
      </c>
      <c r="BB105" s="113">
        <f>SUM(AQ105)-AY105</f>
        <v>-2</v>
      </c>
      <c r="BC105" s="113">
        <f>SUM(AR105)-AZ105</f>
        <v>-2</v>
      </c>
      <c r="BD105" s="130">
        <f>SUM(BC105)/AZ105*100</f>
        <v>-10</v>
      </c>
      <c r="BE105" s="113">
        <v>4</v>
      </c>
      <c r="BF105" s="113"/>
      <c r="BG105" s="113"/>
      <c r="BH105" s="113">
        <f>SUM(BC105)-BE105-BF105+BG105</f>
        <v>-6</v>
      </c>
      <c r="BI105" s="130">
        <f>SUM(BH105)/AZ105*100</f>
        <v>-30</v>
      </c>
      <c r="BK105" s="112"/>
      <c r="BL105" s="150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BY105" s="112"/>
      <c r="BZ105" s="112"/>
      <c r="CA105" s="112"/>
      <c r="CB105" s="112"/>
      <c r="CC105" s="112"/>
      <c r="CD105" s="112"/>
      <c r="CE105" s="112"/>
      <c r="CF105" s="112"/>
      <c r="CG105" s="112"/>
      <c r="CH105" s="112"/>
      <c r="CI105" s="112"/>
      <c r="CJ105" s="112"/>
      <c r="CK105" s="112"/>
      <c r="CL105" s="112"/>
      <c r="CM105" s="112"/>
      <c r="CN105" s="112"/>
      <c r="CO105" s="112"/>
    </row>
    <row r="106" spans="1:93" s="161" customFormat="1">
      <c r="A106" s="154"/>
      <c r="B106" s="154"/>
      <c r="C106" s="155" t="s">
        <v>369</v>
      </c>
      <c r="D106" s="155"/>
      <c r="E106" s="155"/>
      <c r="F106" s="155"/>
      <c r="G106" s="154"/>
      <c r="H106" s="154"/>
      <c r="I106" s="154"/>
      <c r="J106" s="156" t="s">
        <v>472</v>
      </c>
      <c r="K106" s="157"/>
      <c r="L106" s="154"/>
      <c r="M106" s="157"/>
      <c r="N106" s="154"/>
      <c r="O106" s="157"/>
      <c r="P106" s="154"/>
      <c r="Q106" s="157"/>
      <c r="R106" s="154"/>
      <c r="S106" s="157"/>
      <c r="T106" s="154"/>
      <c r="U106" s="157"/>
      <c r="V106" s="154"/>
      <c r="W106" s="157"/>
      <c r="X106" s="154"/>
      <c r="Y106" s="157"/>
      <c r="Z106" s="154"/>
      <c r="AA106" s="157"/>
      <c r="AB106" s="154"/>
      <c r="AC106" s="157"/>
      <c r="AD106" s="154"/>
      <c r="AE106" s="157"/>
      <c r="AF106" s="157"/>
      <c r="AG106" s="157"/>
      <c r="AH106" s="154"/>
      <c r="AI106" s="157"/>
      <c r="AJ106" s="154"/>
      <c r="AK106" s="157"/>
      <c r="AL106" s="154"/>
      <c r="AM106" s="157"/>
      <c r="AN106" s="163"/>
      <c r="AO106" s="154"/>
      <c r="AP106" s="154"/>
      <c r="AQ106" s="154"/>
      <c r="AR106" s="154"/>
      <c r="AS106" s="154"/>
      <c r="AT106" s="185"/>
      <c r="AU106" s="154"/>
      <c r="AV106" s="185"/>
      <c r="AW106" s="154"/>
      <c r="AX106" s="158"/>
      <c r="AY106" s="159"/>
      <c r="AZ106" s="154"/>
      <c r="BA106" s="154"/>
      <c r="BB106" s="154"/>
      <c r="BC106" s="154"/>
      <c r="BD106" s="130"/>
      <c r="BE106" s="154"/>
      <c r="BF106" s="154"/>
      <c r="BG106" s="154"/>
      <c r="BH106" s="154"/>
      <c r="BI106" s="160"/>
      <c r="BK106" s="162"/>
      <c r="BL106" s="150"/>
      <c r="BM106" s="162"/>
      <c r="BN106" s="162"/>
      <c r="BO106" s="162"/>
      <c r="BP106" s="162"/>
      <c r="BQ106" s="162"/>
      <c r="BR106" s="162"/>
      <c r="BS106" s="162"/>
      <c r="BT106" s="162"/>
      <c r="BU106" s="162"/>
      <c r="BV106" s="162"/>
      <c r="BW106" s="162"/>
      <c r="BX106" s="162"/>
      <c r="BY106" s="162"/>
      <c r="BZ106" s="162"/>
      <c r="CA106" s="162"/>
      <c r="CB106" s="162"/>
      <c r="CC106" s="162"/>
      <c r="CD106" s="162"/>
      <c r="CE106" s="162"/>
      <c r="CF106" s="162"/>
      <c r="CG106" s="162"/>
      <c r="CH106" s="162"/>
      <c r="CI106" s="162"/>
      <c r="CJ106" s="162"/>
      <c r="CK106" s="162"/>
      <c r="CL106" s="162"/>
      <c r="CM106" s="162"/>
      <c r="CN106" s="162"/>
      <c r="CO106" s="162"/>
    </row>
    <row r="107" spans="1:93" s="161" customFormat="1">
      <c r="A107" s="154"/>
      <c r="B107" s="154"/>
      <c r="C107" s="155" t="s">
        <v>513</v>
      </c>
      <c r="D107" s="155"/>
      <c r="E107" s="155"/>
      <c r="F107" s="155"/>
      <c r="G107" s="154"/>
      <c r="H107" s="154"/>
      <c r="I107" s="154"/>
      <c r="J107" s="156" t="s">
        <v>583</v>
      </c>
      <c r="K107" s="157"/>
      <c r="L107" s="154"/>
      <c r="M107" s="157"/>
      <c r="N107" s="154"/>
      <c r="O107" s="157"/>
      <c r="P107" s="154"/>
      <c r="Q107" s="157"/>
      <c r="R107" s="154"/>
      <c r="S107" s="157"/>
      <c r="T107" s="154"/>
      <c r="U107" s="157"/>
      <c r="V107" s="154"/>
      <c r="W107" s="157"/>
      <c r="X107" s="154"/>
      <c r="Y107" s="157"/>
      <c r="Z107" s="154"/>
      <c r="AA107" s="157"/>
      <c r="AB107" s="154"/>
      <c r="AC107" s="157"/>
      <c r="AD107" s="154"/>
      <c r="AE107" s="157"/>
      <c r="AF107" s="157"/>
      <c r="AG107" s="157"/>
      <c r="AH107" s="154"/>
      <c r="AI107" s="157"/>
      <c r="AJ107" s="154"/>
      <c r="AK107" s="157"/>
      <c r="AL107" s="154"/>
      <c r="AM107" s="157"/>
      <c r="AN107" s="163"/>
      <c r="AO107" s="154"/>
      <c r="AP107" s="154"/>
      <c r="AQ107" s="154"/>
      <c r="AR107" s="154"/>
      <c r="AS107" s="154"/>
      <c r="AT107" s="185"/>
      <c r="AU107" s="154"/>
      <c r="AV107" s="185"/>
      <c r="AW107" s="154"/>
      <c r="AX107" s="158"/>
      <c r="AY107" s="159"/>
      <c r="AZ107" s="154"/>
      <c r="BA107" s="154"/>
      <c r="BB107" s="154"/>
      <c r="BC107" s="154"/>
      <c r="BD107" s="130"/>
      <c r="BE107" s="154"/>
      <c r="BF107" s="154"/>
      <c r="BG107" s="154"/>
      <c r="BH107" s="154"/>
      <c r="BI107" s="160"/>
      <c r="BK107" s="162"/>
      <c r="BL107" s="150"/>
      <c r="BM107" s="162"/>
      <c r="BN107" s="162"/>
      <c r="BO107" s="162"/>
      <c r="BP107" s="162"/>
      <c r="BQ107" s="162"/>
      <c r="BR107" s="162"/>
      <c r="BS107" s="162"/>
      <c r="BT107" s="162"/>
      <c r="BU107" s="162"/>
      <c r="BV107" s="162"/>
      <c r="BW107" s="162"/>
      <c r="BX107" s="162"/>
      <c r="BY107" s="162"/>
      <c r="BZ107" s="162"/>
      <c r="CA107" s="162"/>
      <c r="CB107" s="162"/>
      <c r="CC107" s="162"/>
      <c r="CD107" s="162"/>
      <c r="CE107" s="162"/>
      <c r="CF107" s="162"/>
      <c r="CG107" s="162"/>
      <c r="CH107" s="162"/>
      <c r="CI107" s="162"/>
      <c r="CJ107" s="162"/>
      <c r="CK107" s="162"/>
      <c r="CL107" s="162"/>
      <c r="CM107" s="162"/>
      <c r="CN107" s="162"/>
      <c r="CO107" s="162"/>
    </row>
    <row r="108" spans="1:93" s="111" customFormat="1">
      <c r="A108" s="113">
        <v>34</v>
      </c>
      <c r="B108" s="113">
        <v>40010038</v>
      </c>
      <c r="C108" s="126" t="s">
        <v>37</v>
      </c>
      <c r="D108" s="126" t="s">
        <v>192</v>
      </c>
      <c r="E108" s="126" t="s">
        <v>183</v>
      </c>
      <c r="F108" s="126" t="s">
        <v>181</v>
      </c>
      <c r="G108" s="113">
        <v>1</v>
      </c>
      <c r="H108" s="113">
        <v>3</v>
      </c>
      <c r="I108" s="113" t="s">
        <v>283</v>
      </c>
      <c r="J108" s="113">
        <v>0</v>
      </c>
      <c r="K108" s="114">
        <f>IF(J108=0,0,IF(J108&lt;10,1,IF(MOD(J108,30)&lt;10,ROUNDDOWN(J108/30,0),ROUNDUP(J108/30,0))))</f>
        <v>0</v>
      </c>
      <c r="L108" s="113">
        <v>144</v>
      </c>
      <c r="M108" s="114">
        <f>IF(L108=0,0,IF(L108&lt;10,1,IF(MOD(L108,30)&lt;10,ROUNDDOWN(L108/30,0),ROUNDUP(L108/30,0))))</f>
        <v>5</v>
      </c>
      <c r="N108" s="113">
        <v>176</v>
      </c>
      <c r="O108" s="114">
        <f>IF(N108=0,0,IF(N108&lt;10,1,IF(MOD(N108,30)&lt;10,ROUNDDOWN(N108/30,0),ROUNDUP(N108/30,0))))</f>
        <v>6</v>
      </c>
      <c r="P108" s="113">
        <v>359</v>
      </c>
      <c r="Q108" s="114">
        <f>IF(P108=0,0,IF(P108&lt;10,1,IF(MOD(P108,40)&lt;10,ROUNDDOWN(P108/40,0),ROUNDUP(P108/40,0))))</f>
        <v>9</v>
      </c>
      <c r="R108" s="113">
        <v>362</v>
      </c>
      <c r="S108" s="114">
        <f>IF(R108=0,0,IF(R108&lt;10,1,IF(MOD(R108,40)&lt;10,ROUNDDOWN(R108/40,0),ROUNDUP(R108/40,0))))</f>
        <v>9</v>
      </c>
      <c r="T108" s="113">
        <v>375</v>
      </c>
      <c r="U108" s="114">
        <f>IF(T108=0,0,IF(T108&lt;10,1,IF(MOD(T108,40)&lt;10,ROUNDDOWN(T108/40,0),ROUNDUP(T108/40,0))))</f>
        <v>10</v>
      </c>
      <c r="V108" s="113">
        <v>389</v>
      </c>
      <c r="W108" s="114">
        <f>IF(V108=0,0,IF(V108&lt;10,1,IF(MOD(V108,40)&lt;10,ROUNDDOWN(V108/40,0),ROUNDUP(V108/40,0))))</f>
        <v>10</v>
      </c>
      <c r="X108" s="113">
        <v>394</v>
      </c>
      <c r="Y108" s="114">
        <f>IF(X108=0,0,IF(X108&lt;10,1,IF(MOD(X108,40)&lt;10,ROUNDDOWN(X108/40,0),ROUNDUP(X108/40,0))))</f>
        <v>10</v>
      </c>
      <c r="Z108" s="113">
        <v>378</v>
      </c>
      <c r="AA108" s="114">
        <f>IF(Z108=0,0,IF(Z108&lt;10,1,IF(MOD(Z108,40)&lt;10,ROUNDDOWN(Z108/40,0),ROUNDUP(Z108/40,0))))</f>
        <v>10</v>
      </c>
      <c r="AB108" s="113">
        <v>111</v>
      </c>
      <c r="AC108" s="114">
        <f>IF(AB108=0,0,IF(AB108&lt;10,1,IF(MOD(AB108,40)&lt;10,ROUNDDOWN(AB108/40,0),ROUNDUP(AB108/40,0))))</f>
        <v>3</v>
      </c>
      <c r="AD108" s="113">
        <v>102</v>
      </c>
      <c r="AE108" s="114">
        <f>IF(AD108=0,0,IF(AD108&lt;10,1,IF(MOD(AD108,40)&lt;10,ROUNDDOWN(AD108/40,0),ROUNDUP(AD108/40,0))))</f>
        <v>3</v>
      </c>
      <c r="AF108" s="114">
        <v>104</v>
      </c>
      <c r="AG108" s="114">
        <f>IF(AF108=0,0,IF(AF108&lt;10,1,IF(MOD(AF108,40)&lt;10,ROUNDDOWN(AF108/40,0),ROUNDUP(AF108/40,0))))</f>
        <v>3</v>
      </c>
      <c r="AH108" s="113"/>
      <c r="AI108" s="114">
        <f>IF(AH108=0,0,IF(AH108&lt;10,1,IF(MOD(AH108,40)&lt;10,ROUNDDOWN(AH108/40,0),ROUNDUP(AH108/40,0))))</f>
        <v>0</v>
      </c>
      <c r="AJ108" s="113"/>
      <c r="AK108" s="114">
        <f>IF(AJ108=0,0,IF(AJ108&lt;10,1,IF(MOD(AJ108,40)&lt;10,ROUNDDOWN(AJ108/40,0),ROUNDUP(AJ108/40,0))))</f>
        <v>0</v>
      </c>
      <c r="AL108" s="113"/>
      <c r="AM108" s="114">
        <f>IF(AL108=0,0,IF(AL108&lt;10,1,IF(MOD(AL108,40)&lt;10,ROUNDDOWN(AL108/40,0),ROUNDUP(AL108/40,0))))</f>
        <v>0</v>
      </c>
      <c r="AN108" s="127">
        <f>SUM(J108+L108+N108+P108+R108+T108+V108+X108+Z108+AB108+AD108+AF108+AH108+AJ108+AL108)</f>
        <v>2894</v>
      </c>
      <c r="AO108" s="113">
        <f>SUM(K108+M108+O108+Q108+S108+U108+W108+Y108+AA108+AC108+AE108+AG108+AI108+AK108+AM108)</f>
        <v>78</v>
      </c>
      <c r="AP108" s="113">
        <v>5</v>
      </c>
      <c r="AQ108" s="113">
        <v>121</v>
      </c>
      <c r="AR108" s="113">
        <f>SUM(AP108:AQ108)</f>
        <v>126</v>
      </c>
      <c r="AS108" s="142">
        <v>2</v>
      </c>
      <c r="AT108" s="185">
        <v>3</v>
      </c>
      <c r="AU108" s="142">
        <v>118</v>
      </c>
      <c r="AV108" s="185">
        <v>3</v>
      </c>
      <c r="AW108" s="142">
        <f>SUM(AS108:AV108)</f>
        <v>126</v>
      </c>
      <c r="AX108" s="128">
        <f>IF(AN108&lt;=0,0,IF(AN108&lt;=359,1,IF(AN108&lt;=719,2,IF(AN108&lt;=1079,3,IF(AN108&lt;=1679,4,IF(AN108&lt;=1680,5,IF(AN108&lt;=1680,1,5)))))))</f>
        <v>5</v>
      </c>
      <c r="AY108" s="129">
        <f>IF(AN108&gt;120,ROUND(((((K108+M108+O108)*30)+(J108+L108+N108))/50+(((Q108+S108+U108+W108+Y108+AA108)*40)+(P108+R108+T108+V108+X108+Z108))/50+(AC108+AE108+AG108+AI108+AK108+AM108)*2),0),IF((J108+L108+N108+P108+R108+T108+V108+X108+Z108)&lt;=0,0,IF((J108+L108+N108+P108+R108+T108+V108+X108+Z108)&lt;=20,1,IF((J108+L108+N108+P108+R108+T108+V108+X108+Z108)&lt;=40,2,IF((J108+L108+N108+P108+R108+T108+V108+X108+Z108)&lt;=60,3,IF((J108+L108+N108+P108+R108+T108+V108+X108+Z108)&lt;=80,4,IF((J108+L108+N108+P108+R108+T108+V108+X108+Z108)&lt;=100,5,IF((J108+L108+N108+P108+R108+T108+V108+X108+Z108)&lt;=120,6,0)))))))+((AC108+AE108+AG108+AI108+AK108+AM108)*2))</f>
        <v>123</v>
      </c>
      <c r="AZ108" s="113">
        <f>SUM(AX108:AY108)</f>
        <v>128</v>
      </c>
      <c r="BA108" s="113">
        <f>SUM(AP108)-AX108</f>
        <v>0</v>
      </c>
      <c r="BB108" s="113">
        <f>SUM(AQ108)-AY108</f>
        <v>-2</v>
      </c>
      <c r="BC108" s="113">
        <f>SUM(AR108)-AZ108</f>
        <v>-2</v>
      </c>
      <c r="BD108" s="130">
        <f>SUM(BC108)/AZ108*100</f>
        <v>-1.5625</v>
      </c>
      <c r="BE108" s="113">
        <v>9</v>
      </c>
      <c r="BF108" s="113">
        <v>1</v>
      </c>
      <c r="BG108" s="113"/>
      <c r="BH108" s="113">
        <f>SUM(BC108)-BE108-BF108+BG108</f>
        <v>-12</v>
      </c>
      <c r="BI108" s="130">
        <f>SUM(BH108)/AZ108*100</f>
        <v>-9.375</v>
      </c>
      <c r="BK108" s="112"/>
      <c r="BL108" s="150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2"/>
      <c r="BW108" s="112"/>
      <c r="BX108" s="112"/>
      <c r="BY108" s="112"/>
      <c r="BZ108" s="112"/>
      <c r="CA108" s="112"/>
      <c r="CB108" s="112"/>
      <c r="CC108" s="112"/>
      <c r="CD108" s="112"/>
      <c r="CE108" s="112"/>
      <c r="CF108" s="112"/>
      <c r="CG108" s="112"/>
      <c r="CH108" s="112"/>
      <c r="CI108" s="112"/>
      <c r="CJ108" s="112"/>
      <c r="CK108" s="112"/>
      <c r="CL108" s="112"/>
      <c r="CM108" s="112"/>
      <c r="CN108" s="112"/>
      <c r="CO108" s="112"/>
    </row>
    <row r="109" spans="1:93" s="161" customFormat="1">
      <c r="A109" s="154"/>
      <c r="B109" s="154"/>
      <c r="C109" s="155" t="s">
        <v>369</v>
      </c>
      <c r="D109" s="155"/>
      <c r="E109" s="155"/>
      <c r="F109" s="155"/>
      <c r="G109" s="154"/>
      <c r="H109" s="154"/>
      <c r="I109" s="154"/>
      <c r="J109" s="156" t="s">
        <v>420</v>
      </c>
      <c r="K109" s="157"/>
      <c r="L109" s="154"/>
      <c r="M109" s="157"/>
      <c r="N109" s="154"/>
      <c r="O109" s="157"/>
      <c r="P109" s="154"/>
      <c r="Q109" s="157"/>
      <c r="R109" s="154"/>
      <c r="S109" s="157"/>
      <c r="T109" s="154"/>
      <c r="U109" s="157"/>
      <c r="V109" s="154"/>
      <c r="W109" s="157"/>
      <c r="X109" s="154"/>
      <c r="Y109" s="157"/>
      <c r="Z109" s="154"/>
      <c r="AA109" s="157"/>
      <c r="AB109" s="154"/>
      <c r="AC109" s="157"/>
      <c r="AD109" s="154"/>
      <c r="AE109" s="157"/>
      <c r="AF109" s="157"/>
      <c r="AG109" s="157"/>
      <c r="AH109" s="154"/>
      <c r="AI109" s="157"/>
      <c r="AJ109" s="154"/>
      <c r="AK109" s="157"/>
      <c r="AL109" s="154"/>
      <c r="AM109" s="157"/>
      <c r="AN109" s="163"/>
      <c r="AO109" s="154"/>
      <c r="AP109" s="154"/>
      <c r="AQ109" s="154"/>
      <c r="AR109" s="154"/>
      <c r="AS109" s="142"/>
      <c r="AT109" s="185"/>
      <c r="AU109" s="142"/>
      <c r="AV109" s="185"/>
      <c r="AW109" s="142"/>
      <c r="AX109" s="158"/>
      <c r="AY109" s="159"/>
      <c r="AZ109" s="154"/>
      <c r="BA109" s="154"/>
      <c r="BB109" s="154"/>
      <c r="BC109" s="154"/>
      <c r="BD109" s="160"/>
      <c r="BE109" s="154"/>
      <c r="BF109" s="154"/>
      <c r="BG109" s="154"/>
      <c r="BH109" s="154"/>
      <c r="BI109" s="160"/>
      <c r="BK109" s="162"/>
      <c r="BL109" s="150"/>
      <c r="BM109" s="162"/>
      <c r="BN109" s="162"/>
      <c r="BO109" s="162"/>
      <c r="BP109" s="162"/>
      <c r="BQ109" s="162"/>
      <c r="BR109" s="162"/>
      <c r="BS109" s="162"/>
      <c r="BT109" s="162"/>
      <c r="BU109" s="162"/>
      <c r="BV109" s="162"/>
      <c r="BW109" s="162"/>
      <c r="BX109" s="162"/>
      <c r="BY109" s="162"/>
      <c r="BZ109" s="162"/>
      <c r="CA109" s="162"/>
      <c r="CB109" s="162"/>
      <c r="CC109" s="162"/>
      <c r="CD109" s="162"/>
      <c r="CE109" s="162"/>
      <c r="CF109" s="162"/>
      <c r="CG109" s="162"/>
      <c r="CH109" s="162"/>
      <c r="CI109" s="162"/>
      <c r="CJ109" s="162"/>
      <c r="CK109" s="162"/>
      <c r="CL109" s="162"/>
      <c r="CM109" s="162"/>
      <c r="CN109" s="162"/>
      <c r="CO109" s="162"/>
    </row>
    <row r="110" spans="1:93" s="161" customFormat="1">
      <c r="A110" s="154"/>
      <c r="B110" s="154"/>
      <c r="C110" s="155" t="s">
        <v>513</v>
      </c>
      <c r="D110" s="155"/>
      <c r="E110" s="155"/>
      <c r="F110" s="155"/>
      <c r="G110" s="154"/>
      <c r="H110" s="154"/>
      <c r="I110" s="154"/>
      <c r="J110" s="156" t="s">
        <v>521</v>
      </c>
      <c r="K110" s="157"/>
      <c r="L110" s="154"/>
      <c r="M110" s="157"/>
      <c r="N110" s="154"/>
      <c r="O110" s="157"/>
      <c r="P110" s="154"/>
      <c r="Q110" s="157"/>
      <c r="R110" s="154"/>
      <c r="S110" s="157"/>
      <c r="T110" s="154"/>
      <c r="U110" s="157"/>
      <c r="V110" s="154"/>
      <c r="W110" s="157"/>
      <c r="X110" s="154"/>
      <c r="Y110" s="157"/>
      <c r="Z110" s="154"/>
      <c r="AA110" s="157"/>
      <c r="AB110" s="154"/>
      <c r="AC110" s="157"/>
      <c r="AD110" s="154"/>
      <c r="AE110" s="157"/>
      <c r="AF110" s="157"/>
      <c r="AG110" s="157"/>
      <c r="AH110" s="154"/>
      <c r="AI110" s="157"/>
      <c r="AJ110" s="154"/>
      <c r="AK110" s="157"/>
      <c r="AL110" s="154"/>
      <c r="AM110" s="157"/>
      <c r="AN110" s="163"/>
      <c r="AO110" s="154"/>
      <c r="AP110" s="154"/>
      <c r="AQ110" s="154"/>
      <c r="AR110" s="154"/>
      <c r="AS110" s="142"/>
      <c r="AT110" s="185"/>
      <c r="AU110" s="142"/>
      <c r="AV110" s="185"/>
      <c r="AW110" s="142"/>
      <c r="AX110" s="158"/>
      <c r="AY110" s="159"/>
      <c r="AZ110" s="154"/>
      <c r="BA110" s="154"/>
      <c r="BB110" s="154"/>
      <c r="BC110" s="154"/>
      <c r="BD110" s="160"/>
      <c r="BE110" s="154"/>
      <c r="BF110" s="154"/>
      <c r="BG110" s="154"/>
      <c r="BH110" s="154"/>
      <c r="BI110" s="160"/>
      <c r="BK110" s="162"/>
      <c r="BL110" s="150"/>
      <c r="BM110" s="162"/>
      <c r="BN110" s="162"/>
      <c r="BO110" s="162"/>
      <c r="BP110" s="162"/>
      <c r="BQ110" s="162"/>
      <c r="BR110" s="162"/>
      <c r="BS110" s="162"/>
      <c r="BT110" s="162"/>
      <c r="BU110" s="162"/>
      <c r="BV110" s="162"/>
      <c r="BW110" s="162"/>
      <c r="BX110" s="162"/>
      <c r="BY110" s="162"/>
      <c r="BZ110" s="162"/>
      <c r="CA110" s="162"/>
      <c r="CB110" s="162"/>
      <c r="CC110" s="162"/>
      <c r="CD110" s="162"/>
      <c r="CE110" s="162"/>
      <c r="CF110" s="162"/>
      <c r="CG110" s="162"/>
      <c r="CH110" s="162"/>
      <c r="CI110" s="162"/>
      <c r="CJ110" s="162"/>
      <c r="CK110" s="162"/>
      <c r="CL110" s="162"/>
      <c r="CM110" s="162"/>
      <c r="CN110" s="162"/>
      <c r="CO110" s="162"/>
    </row>
    <row r="111" spans="1:93" s="161" customFormat="1">
      <c r="A111" s="154"/>
      <c r="B111" s="154"/>
      <c r="C111" s="155"/>
      <c r="D111" s="155"/>
      <c r="E111" s="155"/>
      <c r="F111" s="155"/>
      <c r="G111" s="154"/>
      <c r="H111" s="154"/>
      <c r="I111" s="154"/>
      <c r="J111" s="156" t="s">
        <v>519</v>
      </c>
      <c r="K111" s="157"/>
      <c r="L111" s="154"/>
      <c r="M111" s="157"/>
      <c r="N111" s="154"/>
      <c r="O111" s="157"/>
      <c r="P111" s="154"/>
      <c r="Q111" s="157"/>
      <c r="R111" s="154"/>
      <c r="S111" s="157"/>
      <c r="T111" s="154"/>
      <c r="U111" s="157"/>
      <c r="V111" s="154"/>
      <c r="W111" s="157"/>
      <c r="X111" s="154"/>
      <c r="Y111" s="157"/>
      <c r="Z111" s="154"/>
      <c r="AA111" s="157"/>
      <c r="AB111" s="154"/>
      <c r="AC111" s="157"/>
      <c r="AD111" s="154"/>
      <c r="AE111" s="157"/>
      <c r="AF111" s="157"/>
      <c r="AG111" s="157"/>
      <c r="AH111" s="154"/>
      <c r="AI111" s="157"/>
      <c r="AJ111" s="154"/>
      <c r="AK111" s="157"/>
      <c r="AL111" s="154"/>
      <c r="AM111" s="157"/>
      <c r="AN111" s="163"/>
      <c r="AO111" s="154"/>
      <c r="AP111" s="154"/>
      <c r="AQ111" s="154"/>
      <c r="AR111" s="154"/>
      <c r="AS111" s="142"/>
      <c r="AT111" s="185"/>
      <c r="AU111" s="142"/>
      <c r="AV111" s="185"/>
      <c r="AW111" s="142"/>
      <c r="AX111" s="158"/>
      <c r="AY111" s="159"/>
      <c r="AZ111" s="154"/>
      <c r="BA111" s="154"/>
      <c r="BB111" s="154"/>
      <c r="BC111" s="154"/>
      <c r="BD111" s="160"/>
      <c r="BE111" s="154"/>
      <c r="BF111" s="154"/>
      <c r="BG111" s="154"/>
      <c r="BH111" s="154"/>
      <c r="BI111" s="160"/>
      <c r="BK111" s="162"/>
      <c r="BL111" s="150"/>
      <c r="BM111" s="162"/>
      <c r="BN111" s="162"/>
      <c r="BO111" s="162"/>
      <c r="BP111" s="162"/>
      <c r="BQ111" s="162"/>
      <c r="BR111" s="162"/>
      <c r="BS111" s="162"/>
      <c r="BT111" s="162"/>
      <c r="BU111" s="162"/>
      <c r="BV111" s="162"/>
      <c r="BW111" s="162"/>
      <c r="BX111" s="162"/>
      <c r="BY111" s="162"/>
      <c r="BZ111" s="162"/>
      <c r="CA111" s="162"/>
      <c r="CB111" s="162"/>
      <c r="CC111" s="162"/>
      <c r="CD111" s="162"/>
      <c r="CE111" s="162"/>
      <c r="CF111" s="162"/>
      <c r="CG111" s="162"/>
      <c r="CH111" s="162"/>
      <c r="CI111" s="162"/>
      <c r="CJ111" s="162"/>
      <c r="CK111" s="162"/>
      <c r="CL111" s="162"/>
      <c r="CM111" s="162"/>
      <c r="CN111" s="162"/>
      <c r="CO111" s="162"/>
    </row>
    <row r="112" spans="1:93" s="111" customFormat="1">
      <c r="A112" s="113">
        <v>35</v>
      </c>
      <c r="B112" s="113">
        <v>40010031</v>
      </c>
      <c r="C112" s="126" t="s">
        <v>50</v>
      </c>
      <c r="D112" s="126" t="s">
        <v>190</v>
      </c>
      <c r="E112" s="126" t="s">
        <v>183</v>
      </c>
      <c r="F112" s="126" t="s">
        <v>181</v>
      </c>
      <c r="G112" s="113">
        <v>15</v>
      </c>
      <c r="H112" s="113">
        <v>1</v>
      </c>
      <c r="I112" s="113" t="s">
        <v>283</v>
      </c>
      <c r="J112" s="113">
        <v>0</v>
      </c>
      <c r="K112" s="114">
        <f>IF(J112=0,0,IF(J112&lt;10,1,IF(MOD(J112,30)&lt;10,ROUNDDOWN(J112/30,0),ROUNDUP(J112/30,0))))</f>
        <v>0</v>
      </c>
      <c r="L112" s="113">
        <v>20</v>
      </c>
      <c r="M112" s="114">
        <f>IF(L112=0,0,IF(L112&lt;10,1,IF(MOD(L112,30)&lt;10,ROUNDDOWN(L112/30,0),ROUNDUP(L112/30,0))))</f>
        <v>1</v>
      </c>
      <c r="N112" s="113">
        <v>18</v>
      </c>
      <c r="O112" s="114">
        <f>IF(N112=0,0,IF(N112&lt;10,1,IF(MOD(N112,30)&lt;10,ROUNDDOWN(N112/30,0),ROUNDUP(N112/30,0))))</f>
        <v>1</v>
      </c>
      <c r="P112" s="113">
        <v>17</v>
      </c>
      <c r="Q112" s="114">
        <f>IF(P112=0,0,IF(P112&lt;10,1,IF(MOD(P112,40)&lt;10,ROUNDDOWN(P112/40,0),ROUNDUP(P112/40,0))))</f>
        <v>1</v>
      </c>
      <c r="R112" s="113">
        <v>15</v>
      </c>
      <c r="S112" s="114">
        <f>IF(R112=0,0,IF(R112&lt;10,1,IF(MOD(R112,40)&lt;10,ROUNDDOWN(R112/40,0),ROUNDUP(R112/40,0))))</f>
        <v>1</v>
      </c>
      <c r="T112" s="113">
        <v>19</v>
      </c>
      <c r="U112" s="114">
        <f>IF(T112=0,0,IF(T112&lt;10,1,IF(MOD(T112,40)&lt;10,ROUNDDOWN(T112/40,0),ROUNDUP(T112/40,0))))</f>
        <v>1</v>
      </c>
      <c r="V112" s="113">
        <v>9</v>
      </c>
      <c r="W112" s="114">
        <f>IF(V112=0,0,IF(V112&lt;10,1,IF(MOD(V112,40)&lt;10,ROUNDDOWN(V112/40,0),ROUNDUP(V112/40,0))))</f>
        <v>1</v>
      </c>
      <c r="X112" s="113">
        <v>10</v>
      </c>
      <c r="Y112" s="114">
        <f>IF(X112=0,0,IF(X112&lt;10,1,IF(MOD(X112,40)&lt;10,ROUNDDOWN(X112/40,0),ROUNDUP(X112/40,0))))</f>
        <v>1</v>
      </c>
      <c r="Z112" s="113">
        <v>12</v>
      </c>
      <c r="AA112" s="114">
        <f>IF(Z112=0,0,IF(Z112&lt;10,1,IF(MOD(Z112,40)&lt;10,ROUNDDOWN(Z112/40,0),ROUNDUP(Z112/40,0))))</f>
        <v>1</v>
      </c>
      <c r="AB112" s="113">
        <v>13</v>
      </c>
      <c r="AC112" s="114">
        <f>IF(AB112=0,0,IF(AB112&lt;10,1,IF(MOD(AB112,40)&lt;10,ROUNDDOWN(AB112/40,0),ROUNDUP(AB112/40,0))))</f>
        <v>1</v>
      </c>
      <c r="AD112" s="113">
        <v>19</v>
      </c>
      <c r="AE112" s="114">
        <f>IF(AD112=0,0,IF(AD112&lt;10,1,IF(MOD(AD112,40)&lt;10,ROUNDDOWN(AD112/40,0),ROUNDUP(AD112/40,0))))</f>
        <v>1</v>
      </c>
      <c r="AF112" s="114">
        <v>10</v>
      </c>
      <c r="AG112" s="114">
        <f>IF(AF112=0,0,IF(AF112&lt;10,1,IF(MOD(AF112,40)&lt;10,ROUNDDOWN(AF112/40,0),ROUNDUP(AF112/40,0))))</f>
        <v>1</v>
      </c>
      <c r="AH112" s="113"/>
      <c r="AI112" s="114">
        <f>IF(AH112=0,0,IF(AH112&lt;10,1,IF(MOD(AH112,40)&lt;10,ROUNDDOWN(AH112/40,0),ROUNDUP(AH112/40,0))))</f>
        <v>0</v>
      </c>
      <c r="AJ112" s="113"/>
      <c r="AK112" s="114">
        <f>IF(AJ112=0,0,IF(AJ112&lt;10,1,IF(MOD(AJ112,40)&lt;10,ROUNDDOWN(AJ112/40,0),ROUNDUP(AJ112/40,0))))</f>
        <v>0</v>
      </c>
      <c r="AL112" s="113"/>
      <c r="AM112" s="114">
        <f>IF(AL112=0,0,IF(AL112&lt;10,1,IF(MOD(AL112,40)&lt;10,ROUNDDOWN(AL112/40,0),ROUNDUP(AL112/40,0))))</f>
        <v>0</v>
      </c>
      <c r="AN112" s="127">
        <f>SUM(J112+L112+N112+P112+R112+T112+V112+X112+Z112+AB112+AD112+AF112+AH112+AJ112+AL112)</f>
        <v>162</v>
      </c>
      <c r="AO112" s="113">
        <f>SUM(K112+M112+O112+Q112+S112+U112+W112+Y112+AA112+AC112+AE112+AG112+AI112+AK112+AM112)</f>
        <v>11</v>
      </c>
      <c r="AP112" s="113">
        <v>1</v>
      </c>
      <c r="AQ112" s="113">
        <v>13</v>
      </c>
      <c r="AR112" s="113">
        <f>SUM(AP112:AQ112)</f>
        <v>14</v>
      </c>
      <c r="AS112" s="142">
        <v>1</v>
      </c>
      <c r="AT112" s="185">
        <v>0</v>
      </c>
      <c r="AU112" s="142">
        <v>11</v>
      </c>
      <c r="AV112" s="185">
        <v>2</v>
      </c>
      <c r="AW112" s="142">
        <f>SUM(AS112:AV112)</f>
        <v>14</v>
      </c>
      <c r="AX112" s="128">
        <f>IF(AN112&lt;=0,0,IF(AN112&lt;=359,1,IF(AN112&lt;=719,2,IF(AN112&lt;=1079,3,IF(AN112&lt;=1679,4,IF(AN112&lt;=1680,5,IF(AN112&lt;=1680,1,5)))))))</f>
        <v>1</v>
      </c>
      <c r="AY112" s="129">
        <f>IF(AN112&gt;120,ROUND(((((K112+M112+O112)*30)+(J112+L112+N112))/50+(((Q112+S112+U112+W112+Y112+AA112)*40)+(P112+R112+T112+V112+X112+Z112))/50+(AC112+AE112+AG112+AI112+AK112+AM112)*2),0),IF((J112+L112+N112+P112+R112+T112+V112+X112+Z112)&lt;=0,0,IF((J112+L112+N112+P112+R112+T112+V112+X112+Z112)&lt;=20,1,IF((J112+L112+N112+P112+R112+T112+V112+X112+Z112)&lt;=40,2,IF((J112+L112+N112+P112+R112+T112+V112+X112+Z112)&lt;=60,3,IF((J112+L112+N112+P112+R112+T112+V112+X112+Z112)&lt;=80,4,IF((J112+L112+N112+P112+R112+T112+V112+X112+Z112)&lt;=100,5,IF((J112+L112+N112+P112+R112+T112+V112+X112+Z112)&lt;=120,6,0)))))))+((AC112+AE112+AG112+AI112+AK112+AM112)*2))</f>
        <v>14</v>
      </c>
      <c r="AZ112" s="113">
        <f>SUM(AX112:AY112)</f>
        <v>15</v>
      </c>
      <c r="BA112" s="113">
        <f>SUM(AP112)-AX112</f>
        <v>0</v>
      </c>
      <c r="BB112" s="113">
        <f>SUM(AQ112)-AY112</f>
        <v>-1</v>
      </c>
      <c r="BC112" s="113">
        <f>SUM(AR112)-AZ112</f>
        <v>-1</v>
      </c>
      <c r="BD112" s="130">
        <f>SUM(BC112)/AZ112*100</f>
        <v>-6.666666666666667</v>
      </c>
      <c r="BE112" s="113">
        <v>2</v>
      </c>
      <c r="BF112" s="113"/>
      <c r="BG112" s="113"/>
      <c r="BH112" s="113">
        <f>SUM(BC112)-BE112-BF112+BG112</f>
        <v>-3</v>
      </c>
      <c r="BI112" s="130">
        <f>SUM(BH112)/AZ112*100</f>
        <v>-20</v>
      </c>
      <c r="BK112" s="112"/>
      <c r="BL112" s="150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  <c r="BY112" s="112"/>
      <c r="BZ112" s="112"/>
      <c r="CA112" s="112"/>
      <c r="CB112" s="112"/>
      <c r="CC112" s="112"/>
      <c r="CD112" s="112"/>
      <c r="CE112" s="112"/>
      <c r="CF112" s="112"/>
      <c r="CG112" s="112"/>
      <c r="CH112" s="112"/>
      <c r="CI112" s="112"/>
      <c r="CJ112" s="112"/>
      <c r="CK112" s="112"/>
      <c r="CL112" s="112"/>
      <c r="CM112" s="112"/>
      <c r="CN112" s="112"/>
      <c r="CO112" s="112"/>
    </row>
    <row r="113" spans="1:93" s="161" customFormat="1">
      <c r="A113" s="154"/>
      <c r="B113" s="154"/>
      <c r="C113" s="155" t="s">
        <v>369</v>
      </c>
      <c r="D113" s="155"/>
      <c r="E113" s="155"/>
      <c r="F113" s="155"/>
      <c r="G113" s="154"/>
      <c r="H113" s="154"/>
      <c r="I113" s="154"/>
      <c r="J113" s="156" t="s">
        <v>421</v>
      </c>
      <c r="K113" s="157"/>
      <c r="L113" s="154"/>
      <c r="M113" s="157"/>
      <c r="N113" s="154"/>
      <c r="O113" s="157"/>
      <c r="P113" s="154"/>
      <c r="Q113" s="157"/>
      <c r="R113" s="154"/>
      <c r="S113" s="157"/>
      <c r="T113" s="154"/>
      <c r="U113" s="157"/>
      <c r="V113" s="154"/>
      <c r="W113" s="157"/>
      <c r="X113" s="154"/>
      <c r="Y113" s="157"/>
      <c r="Z113" s="154"/>
      <c r="AA113" s="157"/>
      <c r="AB113" s="154"/>
      <c r="AC113" s="157"/>
      <c r="AD113" s="154"/>
      <c r="AE113" s="157"/>
      <c r="AF113" s="157"/>
      <c r="AG113" s="157"/>
      <c r="AH113" s="154"/>
      <c r="AI113" s="157"/>
      <c r="AJ113" s="154"/>
      <c r="AK113" s="157"/>
      <c r="AL113" s="154"/>
      <c r="AM113" s="157"/>
      <c r="AN113" s="163"/>
      <c r="AO113" s="154"/>
      <c r="AP113" s="154"/>
      <c r="AQ113" s="154"/>
      <c r="AR113" s="154"/>
      <c r="AS113" s="142"/>
      <c r="AT113" s="185"/>
      <c r="AU113" s="142"/>
      <c r="AV113" s="185"/>
      <c r="AW113" s="142"/>
      <c r="AX113" s="158"/>
      <c r="AY113" s="159"/>
      <c r="AZ113" s="154"/>
      <c r="BA113" s="154"/>
      <c r="BB113" s="154"/>
      <c r="BC113" s="154"/>
      <c r="BD113" s="160"/>
      <c r="BE113" s="154"/>
      <c r="BF113" s="154"/>
      <c r="BG113" s="154"/>
      <c r="BH113" s="154"/>
      <c r="BI113" s="160"/>
      <c r="BK113" s="162"/>
      <c r="BL113" s="150"/>
      <c r="BM113" s="162"/>
      <c r="BN113" s="162"/>
      <c r="BO113" s="162"/>
      <c r="BP113" s="162"/>
      <c r="BQ113" s="162"/>
      <c r="BR113" s="162"/>
      <c r="BS113" s="162"/>
      <c r="BT113" s="162"/>
      <c r="BU113" s="162"/>
      <c r="BV113" s="162"/>
      <c r="BW113" s="162"/>
      <c r="BX113" s="162"/>
      <c r="BY113" s="162"/>
      <c r="BZ113" s="162"/>
      <c r="CA113" s="162"/>
      <c r="CB113" s="162"/>
      <c r="CC113" s="162"/>
      <c r="CD113" s="162"/>
      <c r="CE113" s="162"/>
      <c r="CF113" s="162"/>
      <c r="CG113" s="162"/>
      <c r="CH113" s="162"/>
      <c r="CI113" s="162"/>
      <c r="CJ113" s="162"/>
      <c r="CK113" s="162"/>
      <c r="CL113" s="162"/>
      <c r="CM113" s="162"/>
      <c r="CN113" s="162"/>
      <c r="CO113" s="162"/>
    </row>
    <row r="114" spans="1:93" s="161" customFormat="1">
      <c r="A114" s="154"/>
      <c r="B114" s="154"/>
      <c r="C114" s="155" t="s">
        <v>513</v>
      </c>
      <c r="D114" s="155"/>
      <c r="E114" s="155"/>
      <c r="F114" s="155"/>
      <c r="G114" s="154"/>
      <c r="H114" s="154"/>
      <c r="I114" s="154"/>
      <c r="J114" s="156" t="s">
        <v>526</v>
      </c>
      <c r="K114" s="157"/>
      <c r="L114" s="154"/>
      <c r="M114" s="157"/>
      <c r="N114" s="154"/>
      <c r="O114" s="157"/>
      <c r="P114" s="154"/>
      <c r="Q114" s="157"/>
      <c r="R114" s="154"/>
      <c r="S114" s="157"/>
      <c r="T114" s="154"/>
      <c r="U114" s="157"/>
      <c r="V114" s="154"/>
      <c r="W114" s="157"/>
      <c r="X114" s="154"/>
      <c r="Y114" s="157"/>
      <c r="Z114" s="154"/>
      <c r="AA114" s="157"/>
      <c r="AB114" s="154"/>
      <c r="AC114" s="157"/>
      <c r="AD114" s="154"/>
      <c r="AE114" s="157"/>
      <c r="AF114" s="157"/>
      <c r="AG114" s="157"/>
      <c r="AH114" s="154"/>
      <c r="AI114" s="157"/>
      <c r="AJ114" s="154"/>
      <c r="AK114" s="157"/>
      <c r="AL114" s="154"/>
      <c r="AM114" s="157"/>
      <c r="AN114" s="163"/>
      <c r="AO114" s="154"/>
      <c r="AP114" s="154"/>
      <c r="AQ114" s="154"/>
      <c r="AR114" s="154"/>
      <c r="AS114" s="142"/>
      <c r="AT114" s="185"/>
      <c r="AU114" s="142"/>
      <c r="AV114" s="185"/>
      <c r="AW114" s="142"/>
      <c r="AX114" s="158"/>
      <c r="AY114" s="159"/>
      <c r="AZ114" s="154"/>
      <c r="BA114" s="154"/>
      <c r="BB114" s="154"/>
      <c r="BC114" s="154"/>
      <c r="BD114" s="160"/>
      <c r="BE114" s="154"/>
      <c r="BF114" s="154"/>
      <c r="BG114" s="154"/>
      <c r="BH114" s="154"/>
      <c r="BI114" s="160"/>
      <c r="BK114" s="162"/>
      <c r="BL114" s="150"/>
      <c r="BM114" s="162"/>
      <c r="BN114" s="162"/>
      <c r="BO114" s="162"/>
      <c r="BP114" s="162"/>
      <c r="BQ114" s="162"/>
      <c r="BR114" s="162"/>
      <c r="BS114" s="162"/>
      <c r="BT114" s="162"/>
      <c r="BU114" s="162"/>
      <c r="BV114" s="162"/>
      <c r="BW114" s="162"/>
      <c r="BX114" s="162"/>
      <c r="BY114" s="162"/>
      <c r="BZ114" s="162"/>
      <c r="CA114" s="162"/>
      <c r="CB114" s="162"/>
      <c r="CC114" s="162"/>
      <c r="CD114" s="162"/>
      <c r="CE114" s="162"/>
      <c r="CF114" s="162"/>
      <c r="CG114" s="162"/>
      <c r="CH114" s="162"/>
      <c r="CI114" s="162"/>
      <c r="CJ114" s="162"/>
      <c r="CK114" s="162"/>
      <c r="CL114" s="162"/>
      <c r="CM114" s="162"/>
      <c r="CN114" s="162"/>
      <c r="CO114" s="162"/>
    </row>
    <row r="115" spans="1:93" s="111" customFormat="1">
      <c r="A115" s="113">
        <v>36</v>
      </c>
      <c r="B115" s="113">
        <v>40010054</v>
      </c>
      <c r="C115" s="126" t="s">
        <v>58</v>
      </c>
      <c r="D115" s="126" t="s">
        <v>193</v>
      </c>
      <c r="E115" s="126" t="s">
        <v>183</v>
      </c>
      <c r="F115" s="126" t="s">
        <v>181</v>
      </c>
      <c r="G115" s="113">
        <v>20</v>
      </c>
      <c r="H115" s="113">
        <v>1</v>
      </c>
      <c r="I115" s="113" t="s">
        <v>283</v>
      </c>
      <c r="J115" s="113">
        <v>10</v>
      </c>
      <c r="K115" s="114">
        <f>IF(J115=0,0,IF(J115&lt;10,1,IF(MOD(J115,30)&lt;10,ROUNDDOWN(J115/30,0),ROUNDUP(J115/30,0))))</f>
        <v>1</v>
      </c>
      <c r="L115" s="113">
        <v>16</v>
      </c>
      <c r="M115" s="114">
        <f>IF(L115=0,0,IF(L115&lt;10,1,IF(MOD(L115,30)&lt;10,ROUNDDOWN(L115/30,0),ROUNDUP(L115/30,0))))</f>
        <v>1</v>
      </c>
      <c r="N115" s="113">
        <v>22</v>
      </c>
      <c r="O115" s="114">
        <f>IF(N115=0,0,IF(N115&lt;10,1,IF(MOD(N115,30)&lt;10,ROUNDDOWN(N115/30,0),ROUNDUP(N115/30,0))))</f>
        <v>1</v>
      </c>
      <c r="P115" s="113">
        <v>32</v>
      </c>
      <c r="Q115" s="114">
        <f>IF(P115=0,0,IF(P115&lt;10,1,IF(MOD(P115,40)&lt;10,ROUNDDOWN(P115/40,0),ROUNDUP(P115/40,0))))</f>
        <v>1</v>
      </c>
      <c r="R115" s="113">
        <v>19</v>
      </c>
      <c r="S115" s="114">
        <f>IF(R115=0,0,IF(R115&lt;10,1,IF(MOD(R115,40)&lt;10,ROUNDDOWN(R115/40,0),ROUNDUP(R115/40,0))))</f>
        <v>1</v>
      </c>
      <c r="T115" s="113">
        <v>20</v>
      </c>
      <c r="U115" s="114">
        <f>IF(T115=0,0,IF(T115&lt;10,1,IF(MOD(T115,40)&lt;10,ROUNDDOWN(T115/40,0),ROUNDUP(T115/40,0))))</f>
        <v>1</v>
      </c>
      <c r="V115" s="113">
        <v>19</v>
      </c>
      <c r="W115" s="114">
        <f>IF(V115=0,0,IF(V115&lt;10,1,IF(MOD(V115,40)&lt;10,ROUNDDOWN(V115/40,0),ROUNDUP(V115/40,0))))</f>
        <v>1</v>
      </c>
      <c r="X115" s="113">
        <v>25</v>
      </c>
      <c r="Y115" s="114">
        <f>IF(X115=0,0,IF(X115&lt;10,1,IF(MOD(X115,40)&lt;10,ROUNDDOWN(X115/40,0),ROUNDUP(X115/40,0))))</f>
        <v>1</v>
      </c>
      <c r="Z115" s="113">
        <v>25</v>
      </c>
      <c r="AA115" s="114">
        <f>IF(Z115=0,0,IF(Z115&lt;10,1,IF(MOD(Z115,40)&lt;10,ROUNDDOWN(Z115/40,0),ROUNDUP(Z115/40,0))))</f>
        <v>1</v>
      </c>
      <c r="AB115" s="113">
        <v>33</v>
      </c>
      <c r="AC115" s="114">
        <f>IF(AB115=0,0,IF(AB115&lt;10,1,IF(MOD(AB115,40)&lt;10,ROUNDDOWN(AB115/40,0),ROUNDUP(AB115/40,0))))</f>
        <v>1</v>
      </c>
      <c r="AD115" s="113">
        <v>25</v>
      </c>
      <c r="AE115" s="114">
        <f>IF(AD115=0,0,IF(AD115&lt;10,1,IF(MOD(AD115,40)&lt;10,ROUNDDOWN(AD115/40,0),ROUNDUP(AD115/40,0))))</f>
        <v>1</v>
      </c>
      <c r="AF115" s="114">
        <v>20</v>
      </c>
      <c r="AG115" s="114">
        <f>IF(AF115=0,0,IF(AF115&lt;10,1,IF(MOD(AF115,40)&lt;10,ROUNDDOWN(AF115/40,0),ROUNDUP(AF115/40,0))))</f>
        <v>1</v>
      </c>
      <c r="AH115" s="113"/>
      <c r="AI115" s="114">
        <f>IF(AH115=0,0,IF(AH115&lt;10,1,IF(MOD(AH115,40)&lt;10,ROUNDDOWN(AH115/40,0),ROUNDUP(AH115/40,0))))</f>
        <v>0</v>
      </c>
      <c r="AJ115" s="113"/>
      <c r="AK115" s="114">
        <f>IF(AJ115=0,0,IF(AJ115&lt;10,1,IF(MOD(AJ115,40)&lt;10,ROUNDDOWN(AJ115/40,0),ROUNDUP(AJ115/40,0))))</f>
        <v>0</v>
      </c>
      <c r="AL115" s="113"/>
      <c r="AM115" s="114">
        <f>IF(AL115=0,0,IF(AL115&lt;10,1,IF(MOD(AL115,40)&lt;10,ROUNDDOWN(AL115/40,0),ROUNDUP(AL115/40,0))))</f>
        <v>0</v>
      </c>
      <c r="AN115" s="127">
        <f>SUM(J115+L115+N115+P115+R115+T115+V115+X115+Z115+AB115+AD115+AF115+AH115+AJ115+AL115)</f>
        <v>266</v>
      </c>
      <c r="AO115" s="113">
        <f>SUM(K115+M115+O115+Q115+S115+U115+W115+Y115+AA115+AC115+AE115+AG115+AI115+AK115+AM115)</f>
        <v>12</v>
      </c>
      <c r="AP115" s="113">
        <v>1</v>
      </c>
      <c r="AQ115" s="113">
        <v>15</v>
      </c>
      <c r="AR115" s="113">
        <f>SUM(AP115:AQ115)</f>
        <v>16</v>
      </c>
      <c r="AS115" s="142">
        <v>1</v>
      </c>
      <c r="AT115" s="185">
        <v>0</v>
      </c>
      <c r="AU115" s="142">
        <v>15</v>
      </c>
      <c r="AV115" s="185">
        <v>0</v>
      </c>
      <c r="AW115" s="142">
        <f>SUM(AS115:AV115)</f>
        <v>16</v>
      </c>
      <c r="AX115" s="128">
        <f>IF(AN115&lt;=0,0,IF(AN115&lt;=359,1,IF(AN115&lt;=719,2,IF(AN115&lt;=1079,3,IF(AN115&lt;=1679,4,IF(AN115&lt;=1680,5,IF(AN115&lt;=1680,1,5)))))))</f>
        <v>1</v>
      </c>
      <c r="AY115" s="129">
        <f>IF(AN115&gt;120,ROUND(((((K115+M115+O115)*30)+(J115+L115+N115))/50+(((Q115+S115+U115+W115+Y115+AA115)*40)+(P115+R115+T115+V115+X115+Z115))/50+(AC115+AE115+AG115+AI115+AK115+AM115)*2),0),IF((J115+L115+N115+P115+R115+T115+V115+X115+Z115)&lt;=0,0,IF((J115+L115+N115+P115+R115+T115+V115+X115+Z115)&lt;=20,1,IF((J115+L115+N115+P115+R115+T115+V115+X115+Z115)&lt;=40,2,IF((J115+L115+N115+P115+R115+T115+V115+X115+Z115)&lt;=60,3,IF((J115+L115+N115+P115+R115+T115+V115+X115+Z115)&lt;=80,4,IF((J115+L115+N115+P115+R115+T115+V115+X115+Z115)&lt;=100,5,IF((J115+L115+N115+P115+R115+T115+V115+X115+Z115)&lt;=120,6,0)))))))+((AC115+AE115+AG115+AI115+AK115+AM115)*2))</f>
        <v>16</v>
      </c>
      <c r="AZ115" s="113">
        <f>SUM(AX115:AY115)</f>
        <v>17</v>
      </c>
      <c r="BA115" s="113">
        <f>SUM(AP115)-AX115</f>
        <v>0</v>
      </c>
      <c r="BB115" s="113">
        <f>SUM(AQ115)-AY115</f>
        <v>-1</v>
      </c>
      <c r="BC115" s="113">
        <f>SUM(AR115)-AZ115</f>
        <v>-1</v>
      </c>
      <c r="BD115" s="130">
        <f>SUM(BC115)/AZ115*100</f>
        <v>-5.8823529411764701</v>
      </c>
      <c r="BE115" s="113">
        <v>2</v>
      </c>
      <c r="BF115" s="113"/>
      <c r="BG115" s="113"/>
      <c r="BH115" s="113">
        <f>SUM(BC115)-BE115-BF115+BG115</f>
        <v>-3</v>
      </c>
      <c r="BI115" s="130">
        <f>SUM(BH115)/AZ115*100</f>
        <v>-17.647058823529413</v>
      </c>
      <c r="BK115" s="112"/>
      <c r="BL115" s="150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  <c r="BY115" s="112"/>
      <c r="BZ115" s="112"/>
      <c r="CA115" s="112"/>
      <c r="CB115" s="112"/>
      <c r="CC115" s="112"/>
      <c r="CD115" s="112"/>
      <c r="CE115" s="112"/>
      <c r="CF115" s="112"/>
      <c r="CG115" s="112"/>
      <c r="CH115" s="112"/>
      <c r="CI115" s="112"/>
      <c r="CJ115" s="112"/>
      <c r="CK115" s="112"/>
      <c r="CL115" s="112"/>
      <c r="CM115" s="112"/>
      <c r="CN115" s="112"/>
      <c r="CO115" s="112"/>
    </row>
    <row r="116" spans="1:93" s="161" customFormat="1">
      <c r="A116" s="154"/>
      <c r="B116" s="154"/>
      <c r="C116" s="155" t="s">
        <v>369</v>
      </c>
      <c r="D116" s="155"/>
      <c r="E116" s="155"/>
      <c r="F116" s="155"/>
      <c r="G116" s="154"/>
      <c r="H116" s="154"/>
      <c r="I116" s="154"/>
      <c r="J116" s="156" t="s">
        <v>397</v>
      </c>
      <c r="K116" s="157"/>
      <c r="L116" s="154"/>
      <c r="M116" s="157"/>
      <c r="N116" s="154"/>
      <c r="O116" s="157"/>
      <c r="P116" s="154"/>
      <c r="Q116" s="157"/>
      <c r="R116" s="154"/>
      <c r="S116" s="157"/>
      <c r="T116" s="154"/>
      <c r="U116" s="157"/>
      <c r="V116" s="154"/>
      <c r="W116" s="157"/>
      <c r="X116" s="154"/>
      <c r="Y116" s="157"/>
      <c r="Z116" s="154"/>
      <c r="AA116" s="157"/>
      <c r="AB116" s="154"/>
      <c r="AC116" s="157"/>
      <c r="AD116" s="154"/>
      <c r="AE116" s="157"/>
      <c r="AF116" s="157"/>
      <c r="AG116" s="157"/>
      <c r="AH116" s="154"/>
      <c r="AI116" s="157"/>
      <c r="AJ116" s="154"/>
      <c r="AK116" s="157"/>
      <c r="AL116" s="154"/>
      <c r="AM116" s="157"/>
      <c r="AN116" s="163"/>
      <c r="AO116" s="154"/>
      <c r="AP116" s="154"/>
      <c r="AQ116" s="154"/>
      <c r="AR116" s="154"/>
      <c r="AS116" s="142"/>
      <c r="AT116" s="185"/>
      <c r="AU116" s="142"/>
      <c r="AV116" s="185"/>
      <c r="AW116" s="142"/>
      <c r="AX116" s="158"/>
      <c r="AY116" s="159"/>
      <c r="AZ116" s="154"/>
      <c r="BA116" s="154"/>
      <c r="BB116" s="154"/>
      <c r="BC116" s="154"/>
      <c r="BD116" s="160"/>
      <c r="BE116" s="154"/>
      <c r="BF116" s="154"/>
      <c r="BG116" s="154"/>
      <c r="BH116" s="154"/>
      <c r="BI116" s="160"/>
      <c r="BK116" s="162"/>
      <c r="BL116" s="150"/>
      <c r="BM116" s="162"/>
      <c r="BN116" s="162"/>
      <c r="BO116" s="162"/>
      <c r="BP116" s="162"/>
      <c r="BQ116" s="162"/>
      <c r="BR116" s="162"/>
      <c r="BS116" s="162"/>
      <c r="BT116" s="162"/>
      <c r="BU116" s="162"/>
      <c r="BV116" s="162"/>
      <c r="BW116" s="162"/>
      <c r="BX116" s="162"/>
      <c r="BY116" s="162"/>
      <c r="BZ116" s="162"/>
      <c r="CA116" s="162"/>
      <c r="CB116" s="162"/>
      <c r="CC116" s="162"/>
      <c r="CD116" s="162"/>
      <c r="CE116" s="162"/>
      <c r="CF116" s="162"/>
      <c r="CG116" s="162"/>
      <c r="CH116" s="162"/>
      <c r="CI116" s="162"/>
      <c r="CJ116" s="162"/>
      <c r="CK116" s="162"/>
      <c r="CL116" s="162"/>
      <c r="CM116" s="162"/>
      <c r="CN116" s="162"/>
      <c r="CO116" s="162"/>
    </row>
    <row r="117" spans="1:93" s="161" customFormat="1">
      <c r="A117" s="154"/>
      <c r="B117" s="154"/>
      <c r="C117" s="155" t="s">
        <v>513</v>
      </c>
      <c r="D117" s="155"/>
      <c r="E117" s="155"/>
      <c r="F117" s="155"/>
      <c r="G117" s="154"/>
      <c r="H117" s="154"/>
      <c r="I117" s="154"/>
      <c r="J117" s="156" t="s">
        <v>527</v>
      </c>
      <c r="K117" s="157"/>
      <c r="L117" s="154"/>
      <c r="M117" s="157"/>
      <c r="N117" s="154"/>
      <c r="O117" s="157"/>
      <c r="P117" s="154"/>
      <c r="Q117" s="157"/>
      <c r="R117" s="154"/>
      <c r="S117" s="157"/>
      <c r="T117" s="154"/>
      <c r="U117" s="157"/>
      <c r="V117" s="154"/>
      <c r="W117" s="157"/>
      <c r="X117" s="154"/>
      <c r="Y117" s="157"/>
      <c r="Z117" s="154"/>
      <c r="AA117" s="157"/>
      <c r="AB117" s="154"/>
      <c r="AC117" s="157"/>
      <c r="AD117" s="154"/>
      <c r="AE117" s="157"/>
      <c r="AF117" s="157"/>
      <c r="AG117" s="157"/>
      <c r="AH117" s="154"/>
      <c r="AI117" s="157"/>
      <c r="AJ117" s="154"/>
      <c r="AK117" s="157"/>
      <c r="AL117" s="154"/>
      <c r="AM117" s="157"/>
      <c r="AN117" s="163"/>
      <c r="AO117" s="154"/>
      <c r="AP117" s="154"/>
      <c r="AQ117" s="154"/>
      <c r="AR117" s="154"/>
      <c r="AS117" s="142"/>
      <c r="AT117" s="185"/>
      <c r="AU117" s="142"/>
      <c r="AV117" s="185"/>
      <c r="AW117" s="142"/>
      <c r="AX117" s="158"/>
      <c r="AY117" s="159"/>
      <c r="AZ117" s="154"/>
      <c r="BA117" s="154"/>
      <c r="BB117" s="154"/>
      <c r="BC117" s="154"/>
      <c r="BD117" s="160"/>
      <c r="BE117" s="154"/>
      <c r="BF117" s="154"/>
      <c r="BG117" s="154"/>
      <c r="BH117" s="154"/>
      <c r="BI117" s="160"/>
      <c r="BK117" s="162"/>
      <c r="BL117" s="150"/>
      <c r="BM117" s="162"/>
      <c r="BN117" s="162"/>
      <c r="BO117" s="162"/>
      <c r="BP117" s="162"/>
      <c r="BQ117" s="162"/>
      <c r="BR117" s="162"/>
      <c r="BS117" s="162"/>
      <c r="BT117" s="162"/>
      <c r="BU117" s="162"/>
      <c r="BV117" s="162"/>
      <c r="BW117" s="162"/>
      <c r="BX117" s="162"/>
      <c r="BY117" s="162"/>
      <c r="BZ117" s="162"/>
      <c r="CA117" s="162"/>
      <c r="CB117" s="162"/>
      <c r="CC117" s="162"/>
      <c r="CD117" s="162"/>
      <c r="CE117" s="162"/>
      <c r="CF117" s="162"/>
      <c r="CG117" s="162"/>
      <c r="CH117" s="162"/>
      <c r="CI117" s="162"/>
      <c r="CJ117" s="162"/>
      <c r="CK117" s="162"/>
      <c r="CL117" s="162"/>
      <c r="CM117" s="162"/>
      <c r="CN117" s="162"/>
      <c r="CO117" s="162"/>
    </row>
    <row r="118" spans="1:93" s="111" customFormat="1">
      <c r="A118" s="113">
        <v>37</v>
      </c>
      <c r="B118" s="113">
        <v>40010129</v>
      </c>
      <c r="C118" s="126" t="s">
        <v>59</v>
      </c>
      <c r="D118" s="126" t="s">
        <v>185</v>
      </c>
      <c r="E118" s="126" t="s">
        <v>185</v>
      </c>
      <c r="F118" s="126" t="s">
        <v>181</v>
      </c>
      <c r="G118" s="113">
        <v>24</v>
      </c>
      <c r="H118" s="113">
        <v>1</v>
      </c>
      <c r="I118" s="113" t="s">
        <v>283</v>
      </c>
      <c r="J118" s="113">
        <v>10</v>
      </c>
      <c r="K118" s="114">
        <f>IF(J118=0,0,IF(J118&lt;10,1,IF(MOD(J118,30)&lt;10,ROUNDDOWN(J118/30,0),ROUNDUP(J118/30,0))))</f>
        <v>1</v>
      </c>
      <c r="L118" s="113">
        <v>54</v>
      </c>
      <c r="M118" s="114">
        <f>IF(L118=0,0,IF(L118&lt;10,1,IF(MOD(L118,30)&lt;10,ROUNDDOWN(L118/30,0),ROUNDUP(L118/30,0))))</f>
        <v>2</v>
      </c>
      <c r="N118" s="113">
        <v>54</v>
      </c>
      <c r="O118" s="114">
        <f>IF(N118=0,0,IF(N118&lt;10,1,IF(MOD(N118,30)&lt;10,ROUNDDOWN(N118/30,0),ROUNDUP(N118/30,0))))</f>
        <v>2</v>
      </c>
      <c r="P118" s="113">
        <v>78</v>
      </c>
      <c r="Q118" s="114">
        <f>IF(P118=0,0,IF(P118&lt;10,1,IF(MOD(P118,40)&lt;10,ROUNDDOWN(P118/40,0),ROUNDUP(P118/40,0))))</f>
        <v>2</v>
      </c>
      <c r="R118" s="113">
        <v>78</v>
      </c>
      <c r="S118" s="114">
        <f>IF(R118=0,0,IF(R118&lt;10,1,IF(MOD(R118,40)&lt;10,ROUNDDOWN(R118/40,0),ROUNDUP(R118/40,0))))</f>
        <v>2</v>
      </c>
      <c r="T118" s="113">
        <v>86</v>
      </c>
      <c r="U118" s="114">
        <f>IF(T118=0,0,IF(T118&lt;10,1,IF(MOD(T118,40)&lt;10,ROUNDDOWN(T118/40,0),ROUNDUP(T118/40,0))))</f>
        <v>2</v>
      </c>
      <c r="V118" s="113">
        <v>88</v>
      </c>
      <c r="W118" s="114">
        <f>IF(V118=0,0,IF(V118&lt;10,1,IF(MOD(V118,40)&lt;10,ROUNDDOWN(V118/40,0),ROUNDUP(V118/40,0))))</f>
        <v>2</v>
      </c>
      <c r="X118" s="113">
        <v>90</v>
      </c>
      <c r="Y118" s="114">
        <f>IF(X118=0,0,IF(X118&lt;10,1,IF(MOD(X118,40)&lt;10,ROUNDDOWN(X118/40,0),ROUNDUP(X118/40,0))))</f>
        <v>3</v>
      </c>
      <c r="Z118" s="113">
        <v>82</v>
      </c>
      <c r="AA118" s="114">
        <f>IF(Z118=0,0,IF(Z118&lt;10,1,IF(MOD(Z118,40)&lt;10,ROUNDDOWN(Z118/40,0),ROUNDUP(Z118/40,0))))</f>
        <v>2</v>
      </c>
      <c r="AB118" s="113"/>
      <c r="AC118" s="114">
        <f>IF(AB118=0,0,IF(AB118&lt;10,1,IF(MOD(AB118,40)&lt;10,ROUNDDOWN(AB118/40,0),ROUNDUP(AB118/40,0))))</f>
        <v>0</v>
      </c>
      <c r="AD118" s="113"/>
      <c r="AE118" s="114">
        <f>IF(AD118=0,0,IF(AD118&lt;10,1,IF(MOD(AD118,40)&lt;10,ROUNDDOWN(AD118/40,0),ROUNDUP(AD118/40,0))))</f>
        <v>0</v>
      </c>
      <c r="AF118" s="114"/>
      <c r="AG118" s="114">
        <f>IF(AF118=0,0,IF(AF118&lt;10,1,IF(MOD(AF118,40)&lt;10,ROUNDDOWN(AF118/40,0),ROUNDUP(AF118/40,0))))</f>
        <v>0</v>
      </c>
      <c r="AH118" s="113"/>
      <c r="AI118" s="114">
        <f>IF(AH118=0,0,IF(AH118&lt;10,1,IF(MOD(AH118,40)&lt;10,ROUNDDOWN(AH118/40,0),ROUNDUP(AH118/40,0))))</f>
        <v>0</v>
      </c>
      <c r="AJ118" s="113"/>
      <c r="AK118" s="114">
        <f>IF(AJ118=0,0,IF(AJ118&lt;10,1,IF(MOD(AJ118,40)&lt;10,ROUNDDOWN(AJ118/40,0),ROUNDUP(AJ118/40,0))))</f>
        <v>0</v>
      </c>
      <c r="AL118" s="113"/>
      <c r="AM118" s="114">
        <f>IF(AL118=0,0,IF(AL118&lt;10,1,IF(MOD(AL118,40)&lt;10,ROUNDDOWN(AL118/40,0),ROUNDUP(AL118/40,0))))</f>
        <v>0</v>
      </c>
      <c r="AN118" s="113">
        <f>SUM(J118+L118+N118+P118+R118+T118+V118+X118+Z118+AB118+AD118+AF118+AH118+AJ118+AL118)</f>
        <v>620</v>
      </c>
      <c r="AO118" s="113">
        <f>SUM(K118+M118+O118+Q118+S118+U118+W118+Y118+AA118+AC118+AE118+AG118+AI118+AK118+AM118)</f>
        <v>18</v>
      </c>
      <c r="AP118" s="113">
        <v>2</v>
      </c>
      <c r="AQ118" s="113">
        <v>25</v>
      </c>
      <c r="AR118" s="113">
        <f>SUM(AP118:AQ118)</f>
        <v>27</v>
      </c>
      <c r="AS118" s="142">
        <v>1</v>
      </c>
      <c r="AT118" s="185">
        <v>1</v>
      </c>
      <c r="AU118" s="142">
        <v>25</v>
      </c>
      <c r="AV118" s="185">
        <v>0</v>
      </c>
      <c r="AW118" s="142">
        <f>SUM(AS118:AV118)</f>
        <v>27</v>
      </c>
      <c r="AX118" s="128">
        <f>IF(AN118&lt;=0,0,IF(AN118&lt;=359,1,IF(AN118&lt;=719,2,IF(AN118&lt;=1079,3,IF(AN118&lt;=1679,4,IF(AN118&lt;=1680,5,IF(AN118&lt;=1680,1,5)))))))</f>
        <v>2</v>
      </c>
      <c r="AY118" s="129">
        <f>IF(AN118&gt;120,ROUND(((((K118+M118+O118)*30)+(J118+L118+N118))/50+(((Q118+S118+U118+W118+Y118+AA118)*40)+(P118+R118+T118+V118+X118+Z118))/50+(AC118+AE118+AG118+AI118+AK118+AM118)*2),0),IF((J118+L118+N118+P118+R118+T118+V118+X118+Z118)&lt;=0,0,IF((J118+L118+N118+P118+R118+T118+V118+X118+Z118)&lt;=20,1,IF((J118+L118+N118+P118+R118+T118+V118+X118+Z118)&lt;=40,2,IF((J118+L118+N118+P118+R118+T118+V118+X118+Z118)&lt;=60,3,IF((J118+L118+N118+P118+R118+T118+V118+X118+Z118)&lt;=80,4,IF((J118+L118+N118+P118+R118+T118+V118+X118+Z118)&lt;=100,5,IF((J118+L118+N118+P118+R118+T118+V118+X118+Z118)&lt;=120,6,0)))))))+((AC118+AE118+AG118+AI118+AK118+AM118)*2))</f>
        <v>26</v>
      </c>
      <c r="AZ118" s="113">
        <f>SUM(AX118:AY118)</f>
        <v>28</v>
      </c>
      <c r="BA118" s="113">
        <f>SUM(AP118)-AX118</f>
        <v>0</v>
      </c>
      <c r="BB118" s="113">
        <f>SUM(AQ118)-AY118</f>
        <v>-1</v>
      </c>
      <c r="BC118" s="113">
        <f>SUM(AR118)-AZ118</f>
        <v>-1</v>
      </c>
      <c r="BD118" s="130">
        <f>SUM(BC118)/AZ118*100</f>
        <v>-3.5714285714285712</v>
      </c>
      <c r="BE118" s="113">
        <v>1</v>
      </c>
      <c r="BF118" s="113"/>
      <c r="BG118" s="113"/>
      <c r="BH118" s="113">
        <f>SUM(BC118)-BE118-BF118+BG118</f>
        <v>-2</v>
      </c>
      <c r="BI118" s="130">
        <f>SUM(BH118)/AZ118*100</f>
        <v>-7.1428571428571423</v>
      </c>
      <c r="BK118" s="112"/>
      <c r="BL118" s="150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/>
      <c r="CG118" s="112"/>
      <c r="CH118" s="112"/>
      <c r="CI118" s="112"/>
      <c r="CJ118" s="112"/>
      <c r="CK118" s="112"/>
      <c r="CL118" s="112"/>
      <c r="CM118" s="112"/>
      <c r="CN118" s="112"/>
      <c r="CO118" s="112"/>
    </row>
    <row r="119" spans="1:93" s="111" customFormat="1">
      <c r="A119" s="113"/>
      <c r="B119" s="113"/>
      <c r="C119" s="155" t="s">
        <v>369</v>
      </c>
      <c r="D119" s="126"/>
      <c r="E119" s="126"/>
      <c r="F119" s="126"/>
      <c r="G119" s="113"/>
      <c r="H119" s="113"/>
      <c r="I119" s="113"/>
      <c r="J119" s="151" t="s">
        <v>486</v>
      </c>
      <c r="K119" s="114"/>
      <c r="L119" s="113"/>
      <c r="M119" s="114"/>
      <c r="N119" s="113"/>
      <c r="O119" s="114"/>
      <c r="P119" s="113"/>
      <c r="Q119" s="114"/>
      <c r="R119" s="113"/>
      <c r="S119" s="114"/>
      <c r="T119" s="113"/>
      <c r="U119" s="114"/>
      <c r="V119" s="113"/>
      <c r="W119" s="114"/>
      <c r="X119" s="113"/>
      <c r="Y119" s="114"/>
      <c r="Z119" s="113"/>
      <c r="AA119" s="114"/>
      <c r="AB119" s="113"/>
      <c r="AC119" s="114"/>
      <c r="AD119" s="113"/>
      <c r="AE119" s="114"/>
      <c r="AF119" s="114"/>
      <c r="AG119" s="114"/>
      <c r="AH119" s="113"/>
      <c r="AI119" s="114"/>
      <c r="AJ119" s="113"/>
      <c r="AK119" s="114"/>
      <c r="AL119" s="113"/>
      <c r="AM119" s="114"/>
      <c r="AN119" s="127"/>
      <c r="AO119" s="113"/>
      <c r="AP119" s="113"/>
      <c r="AQ119" s="113"/>
      <c r="AR119" s="113"/>
      <c r="AS119" s="142"/>
      <c r="AT119" s="185"/>
      <c r="AU119" s="142"/>
      <c r="AV119" s="185"/>
      <c r="AW119" s="142"/>
      <c r="AX119" s="128"/>
      <c r="AY119" s="129"/>
      <c r="AZ119" s="113"/>
      <c r="BA119" s="113"/>
      <c r="BB119" s="113"/>
      <c r="BC119" s="113"/>
      <c r="BD119" s="130"/>
      <c r="BE119" s="113"/>
      <c r="BF119" s="113"/>
      <c r="BG119" s="113"/>
      <c r="BH119" s="113"/>
      <c r="BI119" s="130"/>
      <c r="BK119" s="112"/>
      <c r="BL119" s="150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2"/>
      <c r="BY119" s="112"/>
      <c r="BZ119" s="112"/>
      <c r="CA119" s="112"/>
      <c r="CB119" s="112"/>
      <c r="CC119" s="112"/>
      <c r="CD119" s="112"/>
      <c r="CE119" s="112"/>
      <c r="CF119" s="112"/>
      <c r="CG119" s="112"/>
      <c r="CH119" s="112"/>
      <c r="CI119" s="112"/>
      <c r="CJ119" s="112"/>
      <c r="CK119" s="112"/>
      <c r="CL119" s="112"/>
      <c r="CM119" s="112"/>
      <c r="CN119" s="112"/>
      <c r="CO119" s="112"/>
    </row>
    <row r="120" spans="1:93" s="161" customFormat="1">
      <c r="A120" s="154"/>
      <c r="B120" s="154"/>
      <c r="C120" s="155" t="s">
        <v>513</v>
      </c>
      <c r="D120" s="155"/>
      <c r="E120" s="155"/>
      <c r="F120" s="155"/>
      <c r="G120" s="154"/>
      <c r="H120" s="154"/>
      <c r="I120" s="154"/>
      <c r="J120" s="156" t="s">
        <v>531</v>
      </c>
      <c r="K120" s="157"/>
      <c r="L120" s="154"/>
      <c r="M120" s="157"/>
      <c r="N120" s="154"/>
      <c r="O120" s="157"/>
      <c r="P120" s="154"/>
      <c r="Q120" s="157"/>
      <c r="R120" s="154"/>
      <c r="S120" s="157"/>
      <c r="T120" s="154"/>
      <c r="U120" s="157"/>
      <c r="V120" s="154"/>
      <c r="W120" s="157"/>
      <c r="X120" s="154"/>
      <c r="Y120" s="157"/>
      <c r="Z120" s="154"/>
      <c r="AA120" s="157"/>
      <c r="AB120" s="154"/>
      <c r="AC120" s="157"/>
      <c r="AD120" s="154"/>
      <c r="AE120" s="157"/>
      <c r="AF120" s="157"/>
      <c r="AG120" s="157"/>
      <c r="AH120" s="154"/>
      <c r="AI120" s="157"/>
      <c r="AJ120" s="154"/>
      <c r="AK120" s="157"/>
      <c r="AL120" s="154"/>
      <c r="AM120" s="157"/>
      <c r="AN120" s="163"/>
      <c r="AO120" s="154"/>
      <c r="AP120" s="154"/>
      <c r="AQ120" s="154"/>
      <c r="AR120" s="154"/>
      <c r="AS120" s="142"/>
      <c r="AT120" s="185"/>
      <c r="AU120" s="142"/>
      <c r="AV120" s="185"/>
      <c r="AW120" s="142"/>
      <c r="AX120" s="158"/>
      <c r="AY120" s="159"/>
      <c r="AZ120" s="154"/>
      <c r="BA120" s="154"/>
      <c r="BB120" s="154"/>
      <c r="BC120" s="154"/>
      <c r="BD120" s="160"/>
      <c r="BE120" s="154"/>
      <c r="BF120" s="154"/>
      <c r="BG120" s="154"/>
      <c r="BH120" s="154"/>
      <c r="BI120" s="160"/>
      <c r="BK120" s="162"/>
      <c r="BL120" s="150"/>
      <c r="BM120" s="162"/>
      <c r="BN120" s="162"/>
      <c r="BO120" s="162"/>
      <c r="BP120" s="162"/>
      <c r="BQ120" s="162"/>
      <c r="BR120" s="162"/>
      <c r="BS120" s="162"/>
      <c r="BT120" s="162"/>
      <c r="BU120" s="162"/>
      <c r="BV120" s="162"/>
      <c r="BW120" s="162"/>
      <c r="BX120" s="162"/>
      <c r="BY120" s="162"/>
      <c r="BZ120" s="162"/>
      <c r="CA120" s="162"/>
      <c r="CB120" s="162"/>
      <c r="CC120" s="162"/>
      <c r="CD120" s="162"/>
      <c r="CE120" s="162"/>
      <c r="CF120" s="162"/>
      <c r="CG120" s="162"/>
      <c r="CH120" s="162"/>
      <c r="CI120" s="162"/>
      <c r="CJ120" s="162"/>
      <c r="CK120" s="162"/>
      <c r="CL120" s="162"/>
      <c r="CM120" s="162"/>
      <c r="CN120" s="162"/>
      <c r="CO120" s="162"/>
    </row>
    <row r="121" spans="1:93" s="111" customFormat="1">
      <c r="A121" s="113">
        <v>38</v>
      </c>
      <c r="B121" s="113">
        <v>40010014</v>
      </c>
      <c r="C121" s="126" t="s">
        <v>46</v>
      </c>
      <c r="D121" s="126" t="s">
        <v>188</v>
      </c>
      <c r="E121" s="126" t="s">
        <v>183</v>
      </c>
      <c r="F121" s="126" t="s">
        <v>181</v>
      </c>
      <c r="G121" s="113">
        <v>17</v>
      </c>
      <c r="H121" s="113">
        <v>4</v>
      </c>
      <c r="I121" s="113" t="s">
        <v>283</v>
      </c>
      <c r="J121" s="113">
        <v>0</v>
      </c>
      <c r="K121" s="114">
        <f>IF(J121=0,0,IF(J121&lt;10,1,IF(MOD(J121,30)&lt;10,ROUNDDOWN(J121/30,0),ROUNDUP(J121/30,0))))</f>
        <v>0</v>
      </c>
      <c r="L121" s="113">
        <v>13</v>
      </c>
      <c r="M121" s="114">
        <f>IF(L121=0,0,IF(L121&lt;10,1,IF(MOD(L121,30)&lt;10,ROUNDDOWN(L121/30,0),ROUNDUP(L121/30,0))))</f>
        <v>1</v>
      </c>
      <c r="N121" s="113">
        <v>14</v>
      </c>
      <c r="O121" s="114">
        <f>IF(N121=0,0,IF(N121&lt;10,1,IF(MOD(N121,30)&lt;10,ROUNDDOWN(N121/30,0),ROUNDUP(N121/30,0))))</f>
        <v>1</v>
      </c>
      <c r="P121" s="113">
        <v>10</v>
      </c>
      <c r="Q121" s="114">
        <f>IF(P121=0,0,IF(P121&lt;10,1,IF(MOD(P121,40)&lt;10,ROUNDDOWN(P121/40,0),ROUNDUP(P121/40,0))))</f>
        <v>1</v>
      </c>
      <c r="R121" s="113">
        <v>10</v>
      </c>
      <c r="S121" s="114">
        <f>IF(R121=0,0,IF(R121&lt;10,1,IF(MOD(R121,40)&lt;10,ROUNDDOWN(R121/40,0),ROUNDUP(R121/40,0))))</f>
        <v>1</v>
      </c>
      <c r="T121" s="113">
        <v>7</v>
      </c>
      <c r="U121" s="114">
        <f>IF(T121=0,0,IF(T121&lt;10,1,IF(MOD(T121,40)&lt;10,ROUNDDOWN(T121/40,0),ROUNDUP(T121/40,0))))</f>
        <v>1</v>
      </c>
      <c r="V121" s="113">
        <v>9</v>
      </c>
      <c r="W121" s="114">
        <f>IF(V121=0,0,IF(V121&lt;10,1,IF(MOD(V121,40)&lt;10,ROUNDDOWN(V121/40,0),ROUNDUP(V121/40,0))))</f>
        <v>1</v>
      </c>
      <c r="X121" s="113">
        <v>12</v>
      </c>
      <c r="Y121" s="114">
        <f>IF(X121=0,0,IF(X121&lt;10,1,IF(MOD(X121,40)&lt;10,ROUNDDOWN(X121/40,0),ROUNDUP(X121/40,0))))</f>
        <v>1</v>
      </c>
      <c r="Z121" s="113">
        <v>9</v>
      </c>
      <c r="AA121" s="114">
        <f>IF(Z121=0,0,IF(Z121&lt;10,1,IF(MOD(Z121,40)&lt;10,ROUNDDOWN(Z121/40,0),ROUNDUP(Z121/40,0))))</f>
        <v>1</v>
      </c>
      <c r="AB121" s="113">
        <v>11</v>
      </c>
      <c r="AC121" s="114">
        <f>IF(AB121=0,0,IF(AB121&lt;10,1,IF(MOD(AB121,40)&lt;10,ROUNDDOWN(AB121/40,0),ROUNDUP(AB121/40,0))))</f>
        <v>1</v>
      </c>
      <c r="AD121" s="113">
        <v>15</v>
      </c>
      <c r="AE121" s="114">
        <f>IF(AD121=0,0,IF(AD121&lt;10,1,IF(MOD(AD121,40)&lt;10,ROUNDDOWN(AD121/40,0),ROUNDUP(AD121/40,0))))</f>
        <v>1</v>
      </c>
      <c r="AF121" s="114">
        <v>16</v>
      </c>
      <c r="AG121" s="114">
        <f>IF(AF121=0,0,IF(AF121&lt;10,1,IF(MOD(AF121,40)&lt;10,ROUNDDOWN(AF121/40,0),ROUNDUP(AF121/40,0))))</f>
        <v>1</v>
      </c>
      <c r="AH121" s="113"/>
      <c r="AI121" s="114">
        <f>IF(AH121=0,0,IF(AH121&lt;10,1,IF(MOD(AH121,40)&lt;10,ROUNDDOWN(AH121/40,0),ROUNDUP(AH121/40,0))))</f>
        <v>0</v>
      </c>
      <c r="AJ121" s="113"/>
      <c r="AK121" s="114">
        <f>IF(AJ121=0,0,IF(AJ121&lt;10,1,IF(MOD(AJ121,40)&lt;10,ROUNDDOWN(AJ121/40,0),ROUNDUP(AJ121/40,0))))</f>
        <v>0</v>
      </c>
      <c r="AL121" s="113"/>
      <c r="AM121" s="114">
        <f>IF(AL121=0,0,IF(AL121&lt;10,1,IF(MOD(AL121,40)&lt;10,ROUNDDOWN(AL121/40,0),ROUNDUP(AL121/40,0))))</f>
        <v>0</v>
      </c>
      <c r="AN121" s="127">
        <f>SUM(J121+L121+N121+P121+R121+T121+V121+X121+Z121+AB121+AD121+AF121+AH121+AJ121+AL121)</f>
        <v>126</v>
      </c>
      <c r="AO121" s="113">
        <f>SUM(K121+M121+O121+Q121+S121+U121+W121+Y121+AA121+AC121+AE121+AG121+AI121+AK121+AM121)</f>
        <v>11</v>
      </c>
      <c r="AP121" s="113">
        <v>1</v>
      </c>
      <c r="AQ121" s="113">
        <v>13</v>
      </c>
      <c r="AR121" s="113">
        <f>SUM(AP121:AQ121)</f>
        <v>14</v>
      </c>
      <c r="AS121" s="142">
        <v>1</v>
      </c>
      <c r="AT121" s="185">
        <v>0</v>
      </c>
      <c r="AU121" s="142">
        <v>13</v>
      </c>
      <c r="AV121" s="185">
        <v>0</v>
      </c>
      <c r="AW121" s="142">
        <f>SUM(AS121:AV121)</f>
        <v>14</v>
      </c>
      <c r="AX121" s="128">
        <f>IF(AN121&lt;=0,0,IF(AN121&lt;=359,1,IF(AN121&lt;=719,2,IF(AN121&lt;=1079,3,IF(AN121&lt;=1679,4,IF(AN121&lt;=1680,5,IF(AN121&lt;=1680,1,5)))))))</f>
        <v>1</v>
      </c>
      <c r="AY121" s="129">
        <f>IF(AN121&gt;120,ROUND(((((K121+M121+O121)*30)+(J121+L121+N121))/50+(((Q121+S121+U121+W121+Y121+AA121)*40)+(P121+R121+T121+V121+X121+Z121))/50+(AC121+AE121+AG121+AI121+AK121+AM121)*2),0),IF((J121+L121+N121+P121+R121+T121+V121+X121+Z121)&lt;=0,0,IF((J121+L121+N121+P121+R121+T121+V121+X121+Z121)&lt;=20,1,IF((J121+L121+N121+P121+R121+T121+V121+X121+Z121)&lt;=40,2,IF((J121+L121+N121+P121+R121+T121+V121+X121+Z121)&lt;=60,3,IF((J121+L121+N121+P121+R121+T121+V121+X121+Z121)&lt;=80,4,IF((J121+L121+N121+P121+R121+T121+V121+X121+Z121)&lt;=100,5,IF((J121+L121+N121+P121+R121+T121+V121+X121+Z121)&lt;=120,6,0)))))))+((AC121+AE121+AG121+AI121+AK121+AM121)*2))</f>
        <v>14</v>
      </c>
      <c r="AZ121" s="113">
        <f>SUM(AX121:AY121)</f>
        <v>15</v>
      </c>
      <c r="BA121" s="113">
        <f>SUM(AP121)-AX121</f>
        <v>0</v>
      </c>
      <c r="BB121" s="113">
        <f>SUM(AQ121)-AY121</f>
        <v>-1</v>
      </c>
      <c r="BC121" s="113">
        <f>SUM(AR121)-AZ121</f>
        <v>-1</v>
      </c>
      <c r="BD121" s="130">
        <f>SUM(BC121)/AZ121*100</f>
        <v>-6.666666666666667</v>
      </c>
      <c r="BE121" s="113">
        <v>3</v>
      </c>
      <c r="BF121" s="113"/>
      <c r="BG121" s="113"/>
      <c r="BH121" s="113">
        <f>SUM(BC121)-BE121-BF121+BG121</f>
        <v>-4</v>
      </c>
      <c r="BI121" s="130">
        <f>SUM(BH121)/AZ121*100</f>
        <v>-26.666666666666668</v>
      </c>
      <c r="BK121" s="112"/>
      <c r="BL121" s="150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  <c r="BY121" s="112"/>
      <c r="BZ121" s="112"/>
      <c r="CA121" s="112"/>
      <c r="CB121" s="112"/>
      <c r="CC121" s="112"/>
      <c r="CD121" s="112"/>
      <c r="CE121" s="112"/>
      <c r="CF121" s="112"/>
      <c r="CG121" s="112"/>
      <c r="CH121" s="112"/>
      <c r="CI121" s="112"/>
      <c r="CJ121" s="112"/>
      <c r="CK121" s="112"/>
      <c r="CL121" s="112"/>
      <c r="CM121" s="112"/>
      <c r="CN121" s="112"/>
      <c r="CO121" s="112"/>
    </row>
    <row r="122" spans="1:93" s="161" customFormat="1">
      <c r="A122" s="154"/>
      <c r="B122" s="154"/>
      <c r="C122" s="155" t="s">
        <v>369</v>
      </c>
      <c r="D122" s="155"/>
      <c r="E122" s="155"/>
      <c r="F122" s="155"/>
      <c r="G122" s="154"/>
      <c r="H122" s="154"/>
      <c r="I122" s="154"/>
      <c r="J122" s="156" t="s">
        <v>452</v>
      </c>
      <c r="K122" s="157"/>
      <c r="L122" s="154"/>
      <c r="M122" s="157"/>
      <c r="N122" s="154"/>
      <c r="O122" s="157"/>
      <c r="P122" s="154"/>
      <c r="Q122" s="157"/>
      <c r="R122" s="154"/>
      <c r="S122" s="157"/>
      <c r="T122" s="154"/>
      <c r="U122" s="157"/>
      <c r="V122" s="154"/>
      <c r="W122" s="157"/>
      <c r="X122" s="154"/>
      <c r="Y122" s="157"/>
      <c r="Z122" s="154"/>
      <c r="AA122" s="157"/>
      <c r="AB122" s="154"/>
      <c r="AC122" s="157"/>
      <c r="AD122" s="154"/>
      <c r="AE122" s="157"/>
      <c r="AF122" s="157"/>
      <c r="AG122" s="157"/>
      <c r="AH122" s="154"/>
      <c r="AI122" s="157"/>
      <c r="AJ122" s="154"/>
      <c r="AK122" s="157"/>
      <c r="AL122" s="154"/>
      <c r="AM122" s="157"/>
      <c r="AN122" s="163"/>
      <c r="AO122" s="154"/>
      <c r="AP122" s="154"/>
      <c r="AQ122" s="154"/>
      <c r="AR122" s="154"/>
      <c r="AS122" s="142"/>
      <c r="AT122" s="185"/>
      <c r="AU122" s="142"/>
      <c r="AV122" s="185"/>
      <c r="AW122" s="142"/>
      <c r="AX122" s="158"/>
      <c r="AY122" s="159"/>
      <c r="AZ122" s="154"/>
      <c r="BA122" s="154"/>
      <c r="BB122" s="154"/>
      <c r="BC122" s="154"/>
      <c r="BD122" s="160"/>
      <c r="BE122" s="154"/>
      <c r="BF122" s="154"/>
      <c r="BG122" s="154"/>
      <c r="BH122" s="154"/>
      <c r="BI122" s="160"/>
      <c r="BK122" s="162"/>
      <c r="BL122" s="150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  <c r="BX122" s="162"/>
      <c r="BY122" s="162"/>
      <c r="BZ122" s="162"/>
      <c r="CA122" s="162"/>
      <c r="CB122" s="162"/>
      <c r="CC122" s="162"/>
      <c r="CD122" s="162"/>
      <c r="CE122" s="162"/>
      <c r="CF122" s="162"/>
      <c r="CG122" s="162"/>
      <c r="CH122" s="162"/>
      <c r="CI122" s="162"/>
      <c r="CJ122" s="162"/>
      <c r="CK122" s="162"/>
      <c r="CL122" s="162"/>
      <c r="CM122" s="162"/>
      <c r="CN122" s="162"/>
      <c r="CO122" s="162"/>
    </row>
    <row r="123" spans="1:93" s="161" customFormat="1">
      <c r="A123" s="154"/>
      <c r="B123" s="154"/>
      <c r="C123" s="155" t="s">
        <v>513</v>
      </c>
      <c r="D123" s="155"/>
      <c r="E123" s="155"/>
      <c r="F123" s="155"/>
      <c r="G123" s="154"/>
      <c r="H123" s="154"/>
      <c r="I123" s="154"/>
      <c r="J123" s="156" t="s">
        <v>533</v>
      </c>
      <c r="K123" s="157"/>
      <c r="L123" s="154"/>
      <c r="M123" s="157"/>
      <c r="N123" s="154"/>
      <c r="O123" s="157"/>
      <c r="P123" s="154"/>
      <c r="Q123" s="157"/>
      <c r="R123" s="154"/>
      <c r="S123" s="157"/>
      <c r="T123" s="154"/>
      <c r="U123" s="157"/>
      <c r="V123" s="154"/>
      <c r="W123" s="157"/>
      <c r="X123" s="154"/>
      <c r="Y123" s="157"/>
      <c r="Z123" s="154"/>
      <c r="AA123" s="157"/>
      <c r="AB123" s="154"/>
      <c r="AC123" s="157"/>
      <c r="AD123" s="154"/>
      <c r="AE123" s="157"/>
      <c r="AF123" s="157"/>
      <c r="AG123" s="157"/>
      <c r="AH123" s="154"/>
      <c r="AI123" s="157"/>
      <c r="AJ123" s="154"/>
      <c r="AK123" s="157"/>
      <c r="AL123" s="154"/>
      <c r="AM123" s="157"/>
      <c r="AN123" s="163"/>
      <c r="AO123" s="154"/>
      <c r="AP123" s="154"/>
      <c r="AQ123" s="154"/>
      <c r="AR123" s="154"/>
      <c r="AS123" s="142"/>
      <c r="AT123" s="185"/>
      <c r="AU123" s="142"/>
      <c r="AV123" s="185"/>
      <c r="AW123" s="142"/>
      <c r="AX123" s="158"/>
      <c r="AY123" s="159"/>
      <c r="AZ123" s="154"/>
      <c r="BA123" s="154"/>
      <c r="BB123" s="154"/>
      <c r="BC123" s="154"/>
      <c r="BD123" s="160"/>
      <c r="BE123" s="154"/>
      <c r="BF123" s="154"/>
      <c r="BG123" s="154"/>
      <c r="BH123" s="154"/>
      <c r="BI123" s="160"/>
      <c r="BK123" s="162"/>
      <c r="BL123" s="150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  <c r="BX123" s="162"/>
      <c r="BY123" s="162"/>
      <c r="BZ123" s="162"/>
      <c r="CA123" s="162"/>
      <c r="CB123" s="162"/>
      <c r="CC123" s="162"/>
      <c r="CD123" s="162"/>
      <c r="CE123" s="162"/>
      <c r="CF123" s="162"/>
      <c r="CG123" s="162"/>
      <c r="CH123" s="162"/>
      <c r="CI123" s="162"/>
      <c r="CJ123" s="162"/>
      <c r="CK123" s="162"/>
      <c r="CL123" s="162"/>
      <c r="CM123" s="162"/>
      <c r="CN123" s="162"/>
      <c r="CO123" s="162"/>
    </row>
    <row r="124" spans="1:93" s="111" customFormat="1">
      <c r="A124" s="113">
        <v>39</v>
      </c>
      <c r="B124" s="113">
        <v>40010114</v>
      </c>
      <c r="C124" s="126" t="s">
        <v>61</v>
      </c>
      <c r="D124" s="126" t="s">
        <v>202</v>
      </c>
      <c r="E124" s="126" t="s">
        <v>183</v>
      </c>
      <c r="F124" s="126" t="s">
        <v>181</v>
      </c>
      <c r="G124" s="113">
        <v>12</v>
      </c>
      <c r="H124" s="113">
        <v>1</v>
      </c>
      <c r="I124" s="113" t="s">
        <v>283</v>
      </c>
      <c r="J124" s="113">
        <v>13</v>
      </c>
      <c r="K124" s="114">
        <f>IF(J124=0,0,IF(J124&lt;10,1,IF(MOD(J124,30)&lt;10,ROUNDDOWN(J124/30,0),ROUNDUP(J124/30,0))))</f>
        <v>1</v>
      </c>
      <c r="L124" s="113">
        <v>18</v>
      </c>
      <c r="M124" s="114">
        <f>IF(L124=0,0,IF(L124&lt;10,1,IF(MOD(L124,30)&lt;10,ROUNDDOWN(L124/30,0),ROUNDUP(L124/30,0))))</f>
        <v>1</v>
      </c>
      <c r="N124" s="113">
        <v>9</v>
      </c>
      <c r="O124" s="114">
        <f>IF(N124=0,0,IF(N124&lt;10,1,IF(MOD(N124,30)&lt;10,ROUNDDOWN(N124/30,0),ROUNDUP(N124/30,0))))</f>
        <v>1</v>
      </c>
      <c r="P124" s="113">
        <v>19</v>
      </c>
      <c r="Q124" s="114">
        <f>IF(P124=0,0,IF(P124&lt;10,1,IF(MOD(P124,40)&lt;10,ROUNDDOWN(P124/40,0),ROUNDUP(P124/40,0))))</f>
        <v>1</v>
      </c>
      <c r="R124" s="113">
        <v>20</v>
      </c>
      <c r="S124" s="114">
        <f>IF(R124=0,0,IF(R124&lt;10,1,IF(MOD(R124,40)&lt;10,ROUNDDOWN(R124/40,0),ROUNDUP(R124/40,0))))</f>
        <v>1</v>
      </c>
      <c r="T124" s="113">
        <v>22</v>
      </c>
      <c r="U124" s="114">
        <f>IF(T124=0,0,IF(T124&lt;10,1,IF(MOD(T124,40)&lt;10,ROUNDDOWN(T124/40,0),ROUNDUP(T124/40,0))))</f>
        <v>1</v>
      </c>
      <c r="V124" s="113">
        <v>17</v>
      </c>
      <c r="W124" s="114">
        <f>IF(V124=0,0,IF(V124&lt;10,1,IF(MOD(V124,40)&lt;10,ROUNDDOWN(V124/40,0),ROUNDUP(V124/40,0))))</f>
        <v>1</v>
      </c>
      <c r="X124" s="113">
        <v>28</v>
      </c>
      <c r="Y124" s="114">
        <f>IF(X124=0,0,IF(X124&lt;10,1,IF(MOD(X124,40)&lt;10,ROUNDDOWN(X124/40,0),ROUNDUP(X124/40,0))))</f>
        <v>1</v>
      </c>
      <c r="Z124" s="113">
        <v>27</v>
      </c>
      <c r="AA124" s="114">
        <f>IF(Z124=0,0,IF(Z124&lt;10,1,IF(MOD(Z124,40)&lt;10,ROUNDDOWN(Z124/40,0),ROUNDUP(Z124/40,0))))</f>
        <v>1</v>
      </c>
      <c r="AB124" s="113">
        <v>29</v>
      </c>
      <c r="AC124" s="114">
        <f>IF(AB124=0,0,IF(AB124&lt;10,1,IF(MOD(AB124,40)&lt;10,ROUNDDOWN(AB124/40,0),ROUNDUP(AB124/40,0))))</f>
        <v>1</v>
      </c>
      <c r="AD124" s="113">
        <v>31</v>
      </c>
      <c r="AE124" s="114">
        <f>IF(AD124=0,0,IF(AD124&lt;10,1,IF(MOD(AD124,40)&lt;10,ROUNDDOWN(AD124/40,0),ROUNDUP(AD124/40,0))))</f>
        <v>1</v>
      </c>
      <c r="AF124" s="114">
        <v>23</v>
      </c>
      <c r="AG124" s="114">
        <f>IF(AF124=0,0,IF(AF124&lt;10,1,IF(MOD(AF124,40)&lt;10,ROUNDDOWN(AF124/40,0),ROUNDUP(AF124/40,0))))</f>
        <v>1</v>
      </c>
      <c r="AH124" s="113"/>
      <c r="AI124" s="114">
        <f>IF(AH124=0,0,IF(AH124&lt;10,1,IF(MOD(AH124,40)&lt;10,ROUNDDOWN(AH124/40,0),ROUNDUP(AH124/40,0))))</f>
        <v>0</v>
      </c>
      <c r="AJ124" s="113"/>
      <c r="AK124" s="114">
        <f>IF(AJ124=0,0,IF(AJ124&lt;10,1,IF(MOD(AJ124,40)&lt;10,ROUNDDOWN(AJ124/40,0),ROUNDUP(AJ124/40,0))))</f>
        <v>0</v>
      </c>
      <c r="AL124" s="113"/>
      <c r="AM124" s="114">
        <f>IF(AL124=0,0,IF(AL124&lt;10,1,IF(MOD(AL124,40)&lt;10,ROUNDDOWN(AL124/40,0),ROUNDUP(AL124/40,0))))</f>
        <v>0</v>
      </c>
      <c r="AN124" s="127">
        <f>SUM(J124+L124+N124+P124+R124+T124+V124+X124+Z124+AB124+AD124+AF124+AH124+AJ124+AL124)</f>
        <v>256</v>
      </c>
      <c r="AO124" s="113">
        <f>SUM(K124+M124+O124+Q124+S124+U124+W124+Y124+AA124+AC124+AE124+AG124+AI124+AK124+AM124)</f>
        <v>12</v>
      </c>
      <c r="AP124" s="113">
        <v>1</v>
      </c>
      <c r="AQ124" s="113">
        <v>15</v>
      </c>
      <c r="AR124" s="113">
        <f>SUM(AP124:AQ124)</f>
        <v>16</v>
      </c>
      <c r="AS124" s="142">
        <v>1</v>
      </c>
      <c r="AT124" s="185">
        <v>0</v>
      </c>
      <c r="AU124" s="142">
        <v>15</v>
      </c>
      <c r="AV124" s="185">
        <v>0</v>
      </c>
      <c r="AW124" s="142">
        <f>SUM(AS124:AV124)</f>
        <v>16</v>
      </c>
      <c r="AX124" s="128">
        <f>IF(AN124&lt;=0,0,IF(AN124&lt;=359,1,IF(AN124&lt;=719,2,IF(AN124&lt;=1079,3,IF(AN124&lt;=1679,4,IF(AN124&lt;=1680,5,IF(AN124&lt;=1680,1,5)))))))</f>
        <v>1</v>
      </c>
      <c r="AY124" s="129">
        <f>IF(AN124&gt;120,ROUND(((((K124+M124+O124)*30)+(J124+L124+N124))/50+(((Q124+S124+U124+W124+Y124+AA124)*40)+(P124+R124+T124+V124+X124+Z124))/50+(AC124+AE124+AG124+AI124+AK124+AM124)*2),0),IF((J124+L124+N124+P124+R124+T124+V124+X124+Z124)&lt;=0,0,IF((J124+L124+N124+P124+R124+T124+V124+X124+Z124)&lt;=20,1,IF((J124+L124+N124+P124+R124+T124+V124+X124+Z124)&lt;=40,2,IF((J124+L124+N124+P124+R124+T124+V124+X124+Z124)&lt;=60,3,IF((J124+L124+N124+P124+R124+T124+V124+X124+Z124)&lt;=80,4,IF((J124+L124+N124+P124+R124+T124+V124+X124+Z124)&lt;=100,5,IF((J124+L124+N124+P124+R124+T124+V124+X124+Z124)&lt;=120,6,0)))))))+((AC124+AE124+AG124+AI124+AK124+AM124)*2))</f>
        <v>16</v>
      </c>
      <c r="AZ124" s="113">
        <f>SUM(AX124:AY124)</f>
        <v>17</v>
      </c>
      <c r="BA124" s="113">
        <f>SUM(AP124)-AX124</f>
        <v>0</v>
      </c>
      <c r="BB124" s="113">
        <f>SUM(AQ124)-AY124</f>
        <v>-1</v>
      </c>
      <c r="BC124" s="113">
        <f>SUM(AR124)-AZ124</f>
        <v>-1</v>
      </c>
      <c r="BD124" s="130">
        <f>SUM(BC124)/AZ124*100</f>
        <v>-5.8823529411764701</v>
      </c>
      <c r="BE124" s="113">
        <v>1</v>
      </c>
      <c r="BF124" s="113"/>
      <c r="BG124" s="113">
        <v>1</v>
      </c>
      <c r="BH124" s="113">
        <f>SUM(BC124)-BE124-BF124+BG124</f>
        <v>-1</v>
      </c>
      <c r="BI124" s="130">
        <f>SUM(BH124)/AZ124*100</f>
        <v>-5.8823529411764701</v>
      </c>
      <c r="BK124" s="112"/>
      <c r="BL124" s="150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12"/>
      <c r="BY124" s="112"/>
      <c r="BZ124" s="112"/>
      <c r="CA124" s="112"/>
      <c r="CB124" s="112"/>
      <c r="CC124" s="112"/>
      <c r="CD124" s="112"/>
      <c r="CE124" s="112"/>
      <c r="CF124" s="112"/>
      <c r="CG124" s="112"/>
      <c r="CH124" s="112"/>
      <c r="CI124" s="112"/>
      <c r="CJ124" s="112"/>
      <c r="CK124" s="112"/>
      <c r="CL124" s="112"/>
      <c r="CM124" s="112"/>
      <c r="CN124" s="112"/>
      <c r="CO124" s="112"/>
    </row>
    <row r="125" spans="1:93" s="161" customFormat="1">
      <c r="A125" s="154"/>
      <c r="B125" s="154"/>
      <c r="C125" s="155" t="s">
        <v>369</v>
      </c>
      <c r="D125" s="155"/>
      <c r="E125" s="155"/>
      <c r="F125" s="155"/>
      <c r="G125" s="154"/>
      <c r="H125" s="154"/>
      <c r="I125" s="154"/>
      <c r="J125" s="156" t="s">
        <v>382</v>
      </c>
      <c r="K125" s="157"/>
      <c r="L125" s="154"/>
      <c r="M125" s="157"/>
      <c r="N125" s="154"/>
      <c r="O125" s="157"/>
      <c r="P125" s="154"/>
      <c r="Q125" s="157"/>
      <c r="R125" s="154"/>
      <c r="S125" s="157"/>
      <c r="T125" s="154"/>
      <c r="U125" s="157"/>
      <c r="V125" s="154"/>
      <c r="W125" s="157"/>
      <c r="X125" s="154"/>
      <c r="Y125" s="157"/>
      <c r="Z125" s="154"/>
      <c r="AA125" s="157"/>
      <c r="AB125" s="154"/>
      <c r="AC125" s="157"/>
      <c r="AD125" s="154"/>
      <c r="AE125" s="157"/>
      <c r="AF125" s="157"/>
      <c r="AG125" s="157"/>
      <c r="AH125" s="154"/>
      <c r="AI125" s="157"/>
      <c r="AJ125" s="154"/>
      <c r="AK125" s="157"/>
      <c r="AL125" s="154"/>
      <c r="AM125" s="157"/>
      <c r="AN125" s="163"/>
      <c r="AO125" s="154"/>
      <c r="AP125" s="154"/>
      <c r="AQ125" s="154"/>
      <c r="AR125" s="154"/>
      <c r="AS125" s="142"/>
      <c r="AT125" s="185"/>
      <c r="AU125" s="142"/>
      <c r="AV125" s="185"/>
      <c r="AW125" s="142"/>
      <c r="AX125" s="158"/>
      <c r="AY125" s="159"/>
      <c r="AZ125" s="154"/>
      <c r="BA125" s="154"/>
      <c r="BB125" s="154"/>
      <c r="BC125" s="154"/>
      <c r="BD125" s="160"/>
      <c r="BE125" s="154"/>
      <c r="BF125" s="154"/>
      <c r="BG125" s="154"/>
      <c r="BH125" s="154"/>
      <c r="BI125" s="160"/>
      <c r="BK125" s="162"/>
      <c r="BL125" s="150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162"/>
      <c r="BW125" s="162"/>
      <c r="BX125" s="162"/>
      <c r="BY125" s="162"/>
      <c r="BZ125" s="162"/>
      <c r="CA125" s="162"/>
      <c r="CB125" s="162"/>
      <c r="CC125" s="162"/>
      <c r="CD125" s="162"/>
      <c r="CE125" s="162"/>
      <c r="CF125" s="162"/>
      <c r="CG125" s="162"/>
      <c r="CH125" s="162"/>
      <c r="CI125" s="162"/>
      <c r="CJ125" s="162"/>
      <c r="CK125" s="162"/>
      <c r="CL125" s="162"/>
      <c r="CM125" s="162"/>
      <c r="CN125" s="162"/>
      <c r="CO125" s="162"/>
    </row>
    <row r="126" spans="1:93" s="161" customFormat="1">
      <c r="A126" s="154"/>
      <c r="B126" s="154"/>
      <c r="C126" s="155" t="s">
        <v>513</v>
      </c>
      <c r="D126" s="155"/>
      <c r="E126" s="155"/>
      <c r="F126" s="155"/>
      <c r="G126" s="154"/>
      <c r="H126" s="154"/>
      <c r="I126" s="154"/>
      <c r="J126" s="156" t="s">
        <v>534</v>
      </c>
      <c r="K126" s="157"/>
      <c r="L126" s="154"/>
      <c r="M126" s="157"/>
      <c r="N126" s="154"/>
      <c r="O126" s="157"/>
      <c r="P126" s="154"/>
      <c r="Q126" s="157"/>
      <c r="R126" s="154"/>
      <c r="S126" s="157"/>
      <c r="T126" s="154"/>
      <c r="U126" s="157"/>
      <c r="V126" s="154"/>
      <c r="W126" s="157"/>
      <c r="X126" s="154"/>
      <c r="Y126" s="157"/>
      <c r="Z126" s="154"/>
      <c r="AA126" s="157"/>
      <c r="AB126" s="154"/>
      <c r="AC126" s="157"/>
      <c r="AD126" s="154"/>
      <c r="AE126" s="157"/>
      <c r="AF126" s="157"/>
      <c r="AG126" s="157"/>
      <c r="AH126" s="154"/>
      <c r="AI126" s="157"/>
      <c r="AJ126" s="154"/>
      <c r="AK126" s="157"/>
      <c r="AL126" s="154"/>
      <c r="AM126" s="157"/>
      <c r="AN126" s="163"/>
      <c r="AO126" s="154"/>
      <c r="AP126" s="154"/>
      <c r="AQ126" s="154"/>
      <c r="AR126" s="154"/>
      <c r="AS126" s="142"/>
      <c r="AT126" s="185"/>
      <c r="AU126" s="142"/>
      <c r="AV126" s="185"/>
      <c r="AW126" s="142"/>
      <c r="AX126" s="158"/>
      <c r="AY126" s="159"/>
      <c r="AZ126" s="154"/>
      <c r="BA126" s="154"/>
      <c r="BB126" s="154"/>
      <c r="BC126" s="154"/>
      <c r="BD126" s="160"/>
      <c r="BE126" s="154"/>
      <c r="BF126" s="154"/>
      <c r="BG126" s="154"/>
      <c r="BH126" s="154"/>
      <c r="BI126" s="160"/>
      <c r="BK126" s="162"/>
      <c r="BL126" s="150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162"/>
      <c r="BW126" s="162"/>
      <c r="BX126" s="162"/>
      <c r="BY126" s="162"/>
      <c r="BZ126" s="162"/>
      <c r="CA126" s="162"/>
      <c r="CB126" s="162"/>
      <c r="CC126" s="162"/>
      <c r="CD126" s="162"/>
      <c r="CE126" s="162"/>
      <c r="CF126" s="162"/>
      <c r="CG126" s="162"/>
      <c r="CH126" s="162"/>
      <c r="CI126" s="162"/>
      <c r="CJ126" s="162"/>
      <c r="CK126" s="162"/>
      <c r="CL126" s="162"/>
      <c r="CM126" s="162"/>
      <c r="CN126" s="162"/>
      <c r="CO126" s="162"/>
    </row>
    <row r="127" spans="1:93" s="111" customFormat="1">
      <c r="A127" s="113">
        <v>40</v>
      </c>
      <c r="B127" s="113">
        <v>40010085</v>
      </c>
      <c r="C127" s="126" t="s">
        <v>125</v>
      </c>
      <c r="D127" s="126" t="s">
        <v>199</v>
      </c>
      <c r="E127" s="126" t="s">
        <v>183</v>
      </c>
      <c r="F127" s="126" t="s">
        <v>181</v>
      </c>
      <c r="G127" s="113">
        <v>12</v>
      </c>
      <c r="H127" s="113">
        <v>1</v>
      </c>
      <c r="I127" s="113" t="s">
        <v>283</v>
      </c>
      <c r="J127" s="113">
        <v>9</v>
      </c>
      <c r="K127" s="114">
        <f>IF(J127=0,0,IF(J127&lt;10,1,IF(MOD(J127,30)&lt;10,ROUNDDOWN(J127/30,0),ROUNDUP(J127/30,0))))</f>
        <v>1</v>
      </c>
      <c r="L127" s="113">
        <v>19</v>
      </c>
      <c r="M127" s="114">
        <f>IF(L127=0,0,IF(L127&lt;10,1,IF(MOD(L127,30)&lt;10,ROUNDDOWN(L127/30,0),ROUNDUP(L127/30,0))))</f>
        <v>1</v>
      </c>
      <c r="N127" s="113">
        <v>16</v>
      </c>
      <c r="O127" s="114">
        <f>IF(N127=0,0,IF(N127&lt;10,1,IF(MOD(N127,30)&lt;10,ROUNDDOWN(N127/30,0),ROUNDUP(N127/30,0))))</f>
        <v>1</v>
      </c>
      <c r="P127" s="113">
        <v>18</v>
      </c>
      <c r="Q127" s="114">
        <f>IF(P127=0,0,IF(P127&lt;10,1,IF(MOD(P127,40)&lt;10,ROUNDDOWN(P127/40,0),ROUNDUP(P127/40,0))))</f>
        <v>1</v>
      </c>
      <c r="R127" s="113">
        <v>15</v>
      </c>
      <c r="S127" s="114">
        <f>IF(R127=0,0,IF(R127&lt;10,1,IF(MOD(R127,40)&lt;10,ROUNDDOWN(R127/40,0),ROUNDUP(R127/40,0))))</f>
        <v>1</v>
      </c>
      <c r="T127" s="113">
        <v>20</v>
      </c>
      <c r="U127" s="114">
        <f>IF(T127=0,0,IF(T127&lt;10,1,IF(MOD(T127,40)&lt;10,ROUNDDOWN(T127/40,0),ROUNDUP(T127/40,0))))</f>
        <v>1</v>
      </c>
      <c r="V127" s="113">
        <v>17</v>
      </c>
      <c r="W127" s="114">
        <f>IF(V127=0,0,IF(V127&lt;10,1,IF(MOD(V127,40)&lt;10,ROUNDDOWN(V127/40,0),ROUNDUP(V127/40,0))))</f>
        <v>1</v>
      </c>
      <c r="X127" s="113">
        <v>22</v>
      </c>
      <c r="Y127" s="114">
        <f>IF(X127=0,0,IF(X127&lt;10,1,IF(MOD(X127,40)&lt;10,ROUNDDOWN(X127/40,0),ROUNDUP(X127/40,0))))</f>
        <v>1</v>
      </c>
      <c r="Z127" s="113">
        <v>17</v>
      </c>
      <c r="AA127" s="114">
        <f>IF(Z127=0,0,IF(Z127&lt;10,1,IF(MOD(Z127,40)&lt;10,ROUNDDOWN(Z127/40,0),ROUNDUP(Z127/40,0))))</f>
        <v>1</v>
      </c>
      <c r="AB127" s="113">
        <v>16</v>
      </c>
      <c r="AC127" s="114">
        <f>IF(AB127=0,0,IF(AB127&lt;10,1,IF(MOD(AB127,40)&lt;10,ROUNDDOWN(AB127/40,0),ROUNDUP(AB127/40,0))))</f>
        <v>1</v>
      </c>
      <c r="AD127" s="113">
        <v>13</v>
      </c>
      <c r="AE127" s="114">
        <f>IF(AD127=0,0,IF(AD127&lt;10,1,IF(MOD(AD127,40)&lt;10,ROUNDDOWN(AD127/40,0),ROUNDUP(AD127/40,0))))</f>
        <v>1</v>
      </c>
      <c r="AF127" s="114">
        <v>25</v>
      </c>
      <c r="AG127" s="114">
        <f>IF(AF127=0,0,IF(AF127&lt;10,1,IF(MOD(AF127,40)&lt;10,ROUNDDOWN(AF127/40,0),ROUNDUP(AF127/40,0))))</f>
        <v>1</v>
      </c>
      <c r="AH127" s="113"/>
      <c r="AI127" s="114">
        <f>IF(AH127=0,0,IF(AH127&lt;10,1,IF(MOD(AH127,40)&lt;10,ROUNDDOWN(AH127/40,0),ROUNDUP(AH127/40,0))))</f>
        <v>0</v>
      </c>
      <c r="AJ127" s="113"/>
      <c r="AK127" s="114">
        <f>IF(AJ127=0,0,IF(AJ127&lt;10,1,IF(MOD(AJ127,40)&lt;10,ROUNDDOWN(AJ127/40,0),ROUNDUP(AJ127/40,0))))</f>
        <v>0</v>
      </c>
      <c r="AL127" s="113"/>
      <c r="AM127" s="114">
        <f>IF(AL127=0,0,IF(AL127&lt;10,1,IF(MOD(AL127,40)&lt;10,ROUNDDOWN(AL127/40,0),ROUNDUP(AL127/40,0))))</f>
        <v>0</v>
      </c>
      <c r="AN127" s="127">
        <f>SUM(J127+L127+N127+P127+R127+T127+V127+X127+Z127+AB127+AD127+AF127+AH127+AJ127+AL127)</f>
        <v>207</v>
      </c>
      <c r="AO127" s="113">
        <f>SUM(K127+M127+O127+Q127+S127+U127+W127+Y127+AA127+AC127+AE127+AG127+AI127+AK127+AM127)</f>
        <v>12</v>
      </c>
      <c r="AP127" s="113">
        <v>1</v>
      </c>
      <c r="AQ127" s="113">
        <v>15</v>
      </c>
      <c r="AR127" s="113">
        <f>SUM(AP127:AQ127)</f>
        <v>16</v>
      </c>
      <c r="AS127" s="142">
        <v>1</v>
      </c>
      <c r="AT127" s="185">
        <v>0</v>
      </c>
      <c r="AU127" s="142">
        <v>15</v>
      </c>
      <c r="AV127" s="185">
        <v>0</v>
      </c>
      <c r="AW127" s="142">
        <f>SUM(AS127:AV127)</f>
        <v>16</v>
      </c>
      <c r="AX127" s="128">
        <f>IF(AN127&lt;=0,0,IF(AN127&lt;=359,1,IF(AN127&lt;=719,2,IF(AN127&lt;=1079,3,IF(AN127&lt;=1679,4,IF(AN127&lt;=1680,5,IF(AN127&lt;=1680,1,5)))))))</f>
        <v>1</v>
      </c>
      <c r="AY127" s="129">
        <f>IF(AN127&gt;120,ROUND(((((K127+M127+O127)*30)+(J127+L127+N127))/50+(((Q127+S127+U127+W127+Y127+AA127)*40)+(P127+R127+T127+V127+X127+Z127))/50+(AC127+AE127+AG127+AI127+AK127+AM127)*2),0),IF((J127+L127+N127+P127+R127+T127+V127+X127+Z127)&lt;=0,0,IF((J127+L127+N127+P127+R127+T127+V127+X127+Z127)&lt;=20,1,IF((J127+L127+N127+P127+R127+T127+V127+X127+Z127)&lt;=40,2,IF((J127+L127+N127+P127+R127+T127+V127+X127+Z127)&lt;=60,3,IF((J127+L127+N127+P127+R127+T127+V127+X127+Z127)&lt;=80,4,IF((J127+L127+N127+P127+R127+T127+V127+X127+Z127)&lt;=100,5,IF((J127+L127+N127+P127+R127+T127+V127+X127+Z127)&lt;=120,6,0)))))))+((AC127+AE127+AG127+AI127+AK127+AM127)*2))</f>
        <v>16</v>
      </c>
      <c r="AZ127" s="113">
        <f>SUM(AX127:AY127)</f>
        <v>17</v>
      </c>
      <c r="BA127" s="113">
        <f>SUM(AP127)-AX127</f>
        <v>0</v>
      </c>
      <c r="BB127" s="113">
        <f>SUM(AQ127)-AY127</f>
        <v>-1</v>
      </c>
      <c r="BC127" s="113">
        <f>SUM(AR127)-AZ127</f>
        <v>-1</v>
      </c>
      <c r="BD127" s="130">
        <f>SUM(BC127)/AZ127*100</f>
        <v>-5.8823529411764701</v>
      </c>
      <c r="BE127" s="113">
        <v>0</v>
      </c>
      <c r="BF127" s="113"/>
      <c r="BG127" s="113"/>
      <c r="BH127" s="113">
        <f>SUM(BC127)-BE127-BF127+BG127</f>
        <v>-1</v>
      </c>
      <c r="BI127" s="130">
        <f>SUM(BH127)/AZ127*100</f>
        <v>-5.8823529411764701</v>
      </c>
      <c r="BK127" s="112"/>
      <c r="BL127" s="150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2"/>
      <c r="BY127" s="112"/>
      <c r="BZ127" s="112"/>
      <c r="CA127" s="112"/>
      <c r="CB127" s="112"/>
      <c r="CC127" s="112"/>
      <c r="CD127" s="112"/>
      <c r="CE127" s="112"/>
      <c r="CF127" s="112"/>
      <c r="CG127" s="112"/>
      <c r="CH127" s="112"/>
      <c r="CI127" s="112"/>
      <c r="CJ127" s="112"/>
      <c r="CK127" s="112"/>
      <c r="CL127" s="112"/>
      <c r="CM127" s="112"/>
      <c r="CN127" s="112"/>
      <c r="CO127" s="112"/>
    </row>
    <row r="128" spans="1:93" s="161" customFormat="1">
      <c r="A128" s="154"/>
      <c r="B128" s="154"/>
      <c r="C128" s="155" t="s">
        <v>369</v>
      </c>
      <c r="D128" s="155"/>
      <c r="E128" s="155"/>
      <c r="F128" s="155"/>
      <c r="G128" s="154"/>
      <c r="H128" s="154"/>
      <c r="I128" s="154"/>
      <c r="J128" s="156" t="s">
        <v>383</v>
      </c>
      <c r="K128" s="157"/>
      <c r="L128" s="154"/>
      <c r="M128" s="157"/>
      <c r="N128" s="154"/>
      <c r="O128" s="157"/>
      <c r="P128" s="154"/>
      <c r="Q128" s="157"/>
      <c r="R128" s="154"/>
      <c r="S128" s="157"/>
      <c r="T128" s="154"/>
      <c r="U128" s="157"/>
      <c r="V128" s="154"/>
      <c r="W128" s="157"/>
      <c r="X128" s="154"/>
      <c r="Y128" s="157"/>
      <c r="Z128" s="154"/>
      <c r="AA128" s="157"/>
      <c r="AB128" s="154"/>
      <c r="AC128" s="157"/>
      <c r="AD128" s="154"/>
      <c r="AE128" s="157"/>
      <c r="AF128" s="157"/>
      <c r="AG128" s="157"/>
      <c r="AH128" s="154"/>
      <c r="AI128" s="157"/>
      <c r="AJ128" s="154"/>
      <c r="AK128" s="157"/>
      <c r="AL128" s="154"/>
      <c r="AM128" s="157"/>
      <c r="AN128" s="163"/>
      <c r="AO128" s="154"/>
      <c r="AP128" s="154"/>
      <c r="AQ128" s="154"/>
      <c r="AR128" s="154"/>
      <c r="AS128" s="142"/>
      <c r="AT128" s="185"/>
      <c r="AU128" s="142"/>
      <c r="AV128" s="185"/>
      <c r="AW128" s="142"/>
      <c r="AX128" s="158"/>
      <c r="AY128" s="159"/>
      <c r="AZ128" s="154"/>
      <c r="BA128" s="154"/>
      <c r="BB128" s="154"/>
      <c r="BC128" s="154"/>
      <c r="BD128" s="160"/>
      <c r="BE128" s="154"/>
      <c r="BF128" s="154"/>
      <c r="BG128" s="154"/>
      <c r="BH128" s="154"/>
      <c r="BI128" s="160"/>
      <c r="BK128" s="162"/>
      <c r="BL128" s="150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162"/>
      <c r="BW128" s="162"/>
      <c r="BX128" s="162"/>
      <c r="BY128" s="162"/>
      <c r="BZ128" s="162"/>
      <c r="CA128" s="162"/>
      <c r="CB128" s="162"/>
      <c r="CC128" s="162"/>
      <c r="CD128" s="162"/>
      <c r="CE128" s="162"/>
      <c r="CF128" s="162"/>
      <c r="CG128" s="162"/>
      <c r="CH128" s="162"/>
      <c r="CI128" s="162"/>
      <c r="CJ128" s="162"/>
      <c r="CK128" s="162"/>
      <c r="CL128" s="162"/>
      <c r="CM128" s="162"/>
      <c r="CN128" s="162"/>
      <c r="CO128" s="162"/>
    </row>
    <row r="129" spans="1:93" s="161" customFormat="1">
      <c r="A129" s="154"/>
      <c r="B129" s="154"/>
      <c r="C129" s="155" t="s">
        <v>513</v>
      </c>
      <c r="D129" s="155"/>
      <c r="E129" s="155"/>
      <c r="F129" s="155"/>
      <c r="G129" s="154"/>
      <c r="H129" s="154"/>
      <c r="I129" s="154"/>
      <c r="J129" s="156" t="s">
        <v>545</v>
      </c>
      <c r="K129" s="157"/>
      <c r="L129" s="154"/>
      <c r="M129" s="157"/>
      <c r="N129" s="154"/>
      <c r="O129" s="157"/>
      <c r="P129" s="154"/>
      <c r="Q129" s="157"/>
      <c r="R129" s="154"/>
      <c r="S129" s="157"/>
      <c r="T129" s="154"/>
      <c r="U129" s="157"/>
      <c r="V129" s="154"/>
      <c r="W129" s="157"/>
      <c r="X129" s="154"/>
      <c r="Y129" s="157"/>
      <c r="Z129" s="154"/>
      <c r="AA129" s="157"/>
      <c r="AB129" s="154"/>
      <c r="AC129" s="157"/>
      <c r="AD129" s="154"/>
      <c r="AE129" s="157"/>
      <c r="AF129" s="157"/>
      <c r="AG129" s="157"/>
      <c r="AH129" s="154"/>
      <c r="AI129" s="157"/>
      <c r="AJ129" s="154"/>
      <c r="AK129" s="157"/>
      <c r="AL129" s="154"/>
      <c r="AM129" s="157"/>
      <c r="AN129" s="163"/>
      <c r="AO129" s="154"/>
      <c r="AP129" s="154"/>
      <c r="AQ129" s="154"/>
      <c r="AR129" s="154"/>
      <c r="AS129" s="142"/>
      <c r="AT129" s="185"/>
      <c r="AU129" s="142"/>
      <c r="AV129" s="185"/>
      <c r="AW129" s="142"/>
      <c r="AX129" s="158"/>
      <c r="AY129" s="159"/>
      <c r="AZ129" s="154"/>
      <c r="BA129" s="154"/>
      <c r="BB129" s="154"/>
      <c r="BC129" s="154"/>
      <c r="BD129" s="160"/>
      <c r="BE129" s="154"/>
      <c r="BF129" s="154"/>
      <c r="BG129" s="154"/>
      <c r="BH129" s="154"/>
      <c r="BI129" s="160"/>
      <c r="BK129" s="162"/>
      <c r="BL129" s="150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162"/>
      <c r="BW129" s="162"/>
      <c r="BX129" s="162"/>
      <c r="BY129" s="162"/>
      <c r="BZ129" s="162"/>
      <c r="CA129" s="162"/>
      <c r="CB129" s="162"/>
      <c r="CC129" s="162"/>
      <c r="CD129" s="162"/>
      <c r="CE129" s="162"/>
      <c r="CF129" s="162"/>
      <c r="CG129" s="162"/>
      <c r="CH129" s="162"/>
      <c r="CI129" s="162"/>
      <c r="CJ129" s="162"/>
      <c r="CK129" s="162"/>
      <c r="CL129" s="162"/>
      <c r="CM129" s="162"/>
      <c r="CN129" s="162"/>
      <c r="CO129" s="162"/>
    </row>
    <row r="130" spans="1:93" s="111" customFormat="1">
      <c r="A130" s="113">
        <v>41</v>
      </c>
      <c r="B130" s="113">
        <v>40010116</v>
      </c>
      <c r="C130" s="126" t="s">
        <v>127</v>
      </c>
      <c r="D130" s="126" t="s">
        <v>203</v>
      </c>
      <c r="E130" s="126" t="s">
        <v>183</v>
      </c>
      <c r="F130" s="126" t="s">
        <v>181</v>
      </c>
      <c r="G130" s="113">
        <v>25</v>
      </c>
      <c r="H130" s="113">
        <v>1</v>
      </c>
      <c r="I130" s="113" t="s">
        <v>283</v>
      </c>
      <c r="J130" s="113">
        <v>7</v>
      </c>
      <c r="K130" s="114">
        <f>IF(J130=0,0,IF(J130&lt;10,1,IF(MOD(J130,30)&lt;10,ROUNDDOWN(J130/30,0),ROUNDUP(J130/30,0))))</f>
        <v>1</v>
      </c>
      <c r="L130" s="113">
        <v>13</v>
      </c>
      <c r="M130" s="114">
        <f>IF(L130=0,0,IF(L130&lt;10,1,IF(MOD(L130,30)&lt;10,ROUNDDOWN(L130/30,0),ROUNDUP(L130/30,0))))</f>
        <v>1</v>
      </c>
      <c r="N130" s="113">
        <v>15</v>
      </c>
      <c r="O130" s="114">
        <f>IF(N130=0,0,IF(N130&lt;10,1,IF(MOD(N130,30)&lt;10,ROUNDDOWN(N130/30,0),ROUNDUP(N130/30,0))))</f>
        <v>1</v>
      </c>
      <c r="P130" s="113">
        <v>19</v>
      </c>
      <c r="Q130" s="114">
        <f>IF(P130=0,0,IF(P130&lt;10,1,IF(MOD(P130,40)&lt;10,ROUNDDOWN(P130/40,0),ROUNDUP(P130/40,0))))</f>
        <v>1</v>
      </c>
      <c r="R130" s="113">
        <v>17</v>
      </c>
      <c r="S130" s="114">
        <f>IF(R130=0,0,IF(R130&lt;10,1,IF(MOD(R130,40)&lt;10,ROUNDDOWN(R130/40,0),ROUNDUP(R130/40,0))))</f>
        <v>1</v>
      </c>
      <c r="T130" s="113">
        <v>17</v>
      </c>
      <c r="U130" s="114">
        <f>IF(T130=0,0,IF(T130&lt;10,1,IF(MOD(T130,40)&lt;10,ROUNDDOWN(T130/40,0),ROUNDUP(T130/40,0))))</f>
        <v>1</v>
      </c>
      <c r="V130" s="113">
        <v>18</v>
      </c>
      <c r="W130" s="114">
        <f>IF(V130=0,0,IF(V130&lt;10,1,IF(MOD(V130,40)&lt;10,ROUNDDOWN(V130/40,0),ROUNDUP(V130/40,0))))</f>
        <v>1</v>
      </c>
      <c r="X130" s="113">
        <v>23</v>
      </c>
      <c r="Y130" s="114">
        <f>IF(X130=0,0,IF(X130&lt;10,1,IF(MOD(X130,40)&lt;10,ROUNDDOWN(X130/40,0),ROUNDUP(X130/40,0))))</f>
        <v>1</v>
      </c>
      <c r="Z130" s="113">
        <v>18</v>
      </c>
      <c r="AA130" s="114">
        <f>IF(Z130=0,0,IF(Z130&lt;10,1,IF(MOD(Z130,40)&lt;10,ROUNDDOWN(Z130/40,0),ROUNDUP(Z130/40,0))))</f>
        <v>1</v>
      </c>
      <c r="AB130" s="113">
        <v>20</v>
      </c>
      <c r="AC130" s="114">
        <f>IF(AB130=0,0,IF(AB130&lt;10,1,IF(MOD(AB130,40)&lt;10,ROUNDDOWN(AB130/40,0),ROUNDUP(AB130/40,0))))</f>
        <v>1</v>
      </c>
      <c r="AD130" s="113">
        <v>18</v>
      </c>
      <c r="AE130" s="114">
        <f>IF(AD130=0,0,IF(AD130&lt;10,1,IF(MOD(AD130,40)&lt;10,ROUNDDOWN(AD130/40,0),ROUNDUP(AD130/40,0))))</f>
        <v>1</v>
      </c>
      <c r="AF130" s="114">
        <v>11</v>
      </c>
      <c r="AG130" s="114">
        <f>IF(AF130=0,0,IF(AF130&lt;10,1,IF(MOD(AF130,40)&lt;10,ROUNDDOWN(AF130/40,0),ROUNDUP(AF130/40,0))))</f>
        <v>1</v>
      </c>
      <c r="AH130" s="113"/>
      <c r="AI130" s="114">
        <f>IF(AH130=0,0,IF(AH130&lt;10,1,IF(MOD(AH130,40)&lt;10,ROUNDDOWN(AH130/40,0),ROUNDUP(AH130/40,0))))</f>
        <v>0</v>
      </c>
      <c r="AJ130" s="113"/>
      <c r="AK130" s="114">
        <f>IF(AJ130=0,0,IF(AJ130&lt;10,1,IF(MOD(AJ130,40)&lt;10,ROUNDDOWN(AJ130/40,0),ROUNDUP(AJ130/40,0))))</f>
        <v>0</v>
      </c>
      <c r="AL130" s="113"/>
      <c r="AM130" s="114">
        <f>IF(AL130=0,0,IF(AL130&lt;10,1,IF(MOD(AL130,40)&lt;10,ROUNDDOWN(AL130/40,0),ROUNDUP(AL130/40,0))))</f>
        <v>0</v>
      </c>
      <c r="AN130" s="127">
        <f>SUM(J130+L130+N130+P130+R130+T130+V130+X130+Z130+AB130+AD130+AF130+AH130+AJ130+AL130)</f>
        <v>196</v>
      </c>
      <c r="AO130" s="113">
        <f>SUM(K130+M130+O130+Q130+S130+U130+W130+Y130+AA130+AC130+AE130+AG130+AI130+AK130+AM130)</f>
        <v>12</v>
      </c>
      <c r="AP130" s="113">
        <v>1</v>
      </c>
      <c r="AQ130" s="113">
        <v>15</v>
      </c>
      <c r="AR130" s="113">
        <f>SUM(AP130:AQ130)</f>
        <v>16</v>
      </c>
      <c r="AS130" s="142">
        <v>1</v>
      </c>
      <c r="AT130" s="185">
        <v>0</v>
      </c>
      <c r="AU130" s="142">
        <v>15</v>
      </c>
      <c r="AV130" s="185">
        <v>0</v>
      </c>
      <c r="AW130" s="142">
        <f>SUM(AS130:AV130)</f>
        <v>16</v>
      </c>
      <c r="AX130" s="128">
        <f>IF(AN130&lt;=0,0,IF(AN130&lt;=359,1,IF(AN130&lt;=719,2,IF(AN130&lt;=1079,3,IF(AN130&lt;=1679,4,IF(AN130&lt;=1680,5,IF(AN130&lt;=1680,1,5)))))))</f>
        <v>1</v>
      </c>
      <c r="AY130" s="129">
        <f>IF(AN130&gt;120,ROUND(((((K130+M130+O130)*30)+(J130+L130+N130))/50+(((Q130+S130+U130+W130+Y130+AA130)*40)+(P130+R130+T130+V130+X130+Z130))/50+(AC130+AE130+AG130+AI130+AK130+AM130)*2),0),IF((J130+L130+N130+P130+R130+T130+V130+X130+Z130)&lt;=0,0,IF((J130+L130+N130+P130+R130+T130+V130+X130+Z130)&lt;=20,1,IF((J130+L130+N130+P130+R130+T130+V130+X130+Z130)&lt;=40,2,IF((J130+L130+N130+P130+R130+T130+V130+X130+Z130)&lt;=60,3,IF((J130+L130+N130+P130+R130+T130+V130+X130+Z130)&lt;=80,4,IF((J130+L130+N130+P130+R130+T130+V130+X130+Z130)&lt;=100,5,IF((J130+L130+N130+P130+R130+T130+V130+X130+Z130)&lt;=120,6,0)))))))+((AC130+AE130+AG130+AI130+AK130+AM130)*2))</f>
        <v>16</v>
      </c>
      <c r="AZ130" s="113">
        <f>SUM(AX130:AY130)</f>
        <v>17</v>
      </c>
      <c r="BA130" s="113">
        <f>SUM(AP130)-AX130</f>
        <v>0</v>
      </c>
      <c r="BB130" s="113">
        <f>SUM(AQ130)-AY130</f>
        <v>-1</v>
      </c>
      <c r="BC130" s="113">
        <f>SUM(AR130)-AZ130</f>
        <v>-1</v>
      </c>
      <c r="BD130" s="130">
        <f>SUM(BC130)/AZ130*100</f>
        <v>-5.8823529411764701</v>
      </c>
      <c r="BE130" s="113">
        <v>0</v>
      </c>
      <c r="BF130" s="113"/>
      <c r="BG130" s="113"/>
      <c r="BH130" s="113">
        <f>SUM(BC130)-BE130-BF130+BG130</f>
        <v>-1</v>
      </c>
      <c r="BI130" s="130">
        <f>SUM(BH130)/AZ130*100</f>
        <v>-5.8823529411764701</v>
      </c>
      <c r="BK130" s="112"/>
      <c r="BL130" s="150"/>
      <c r="BM130" s="112"/>
      <c r="BN130" s="112"/>
      <c r="BO130" s="112"/>
      <c r="BP130" s="112"/>
      <c r="BQ130" s="112"/>
      <c r="BR130" s="112"/>
      <c r="BS130" s="112"/>
      <c r="BT130" s="112"/>
      <c r="BU130" s="112"/>
      <c r="BV130" s="112"/>
      <c r="BW130" s="112"/>
      <c r="BX130" s="112"/>
      <c r="BY130" s="112"/>
      <c r="BZ130" s="112"/>
      <c r="CA130" s="112"/>
      <c r="CB130" s="112"/>
      <c r="CC130" s="112"/>
      <c r="CD130" s="112"/>
      <c r="CE130" s="112"/>
      <c r="CF130" s="112"/>
      <c r="CG130" s="112"/>
      <c r="CH130" s="112"/>
      <c r="CI130" s="112"/>
      <c r="CJ130" s="112"/>
      <c r="CK130" s="112"/>
      <c r="CL130" s="112"/>
      <c r="CM130" s="112"/>
      <c r="CN130" s="112"/>
      <c r="CO130" s="112"/>
    </row>
    <row r="131" spans="1:93" s="161" customFormat="1">
      <c r="A131" s="154"/>
      <c r="B131" s="154"/>
      <c r="C131" s="155" t="s">
        <v>369</v>
      </c>
      <c r="D131" s="155"/>
      <c r="E131" s="155"/>
      <c r="F131" s="155"/>
      <c r="G131" s="154"/>
      <c r="H131" s="154"/>
      <c r="I131" s="154"/>
      <c r="J131" s="156" t="s">
        <v>426</v>
      </c>
      <c r="K131" s="157"/>
      <c r="L131" s="154"/>
      <c r="M131" s="157"/>
      <c r="N131" s="154"/>
      <c r="O131" s="157"/>
      <c r="P131" s="154"/>
      <c r="Q131" s="157"/>
      <c r="R131" s="154"/>
      <c r="S131" s="157"/>
      <c r="T131" s="154"/>
      <c r="U131" s="157"/>
      <c r="V131" s="154"/>
      <c r="W131" s="157"/>
      <c r="X131" s="154"/>
      <c r="Y131" s="157"/>
      <c r="Z131" s="154"/>
      <c r="AA131" s="157"/>
      <c r="AB131" s="154"/>
      <c r="AC131" s="157"/>
      <c r="AD131" s="154"/>
      <c r="AE131" s="157"/>
      <c r="AF131" s="157"/>
      <c r="AG131" s="157"/>
      <c r="AH131" s="154"/>
      <c r="AI131" s="157"/>
      <c r="AJ131" s="154"/>
      <c r="AK131" s="157"/>
      <c r="AL131" s="154"/>
      <c r="AM131" s="157"/>
      <c r="AN131" s="163"/>
      <c r="AO131" s="154"/>
      <c r="AP131" s="154"/>
      <c r="AQ131" s="154"/>
      <c r="AR131" s="154"/>
      <c r="AS131" s="142"/>
      <c r="AT131" s="185"/>
      <c r="AU131" s="142"/>
      <c r="AV131" s="185"/>
      <c r="AW131" s="142"/>
      <c r="AX131" s="158"/>
      <c r="AY131" s="159"/>
      <c r="AZ131" s="154"/>
      <c r="BA131" s="154"/>
      <c r="BB131" s="154"/>
      <c r="BC131" s="154"/>
      <c r="BD131" s="160"/>
      <c r="BE131" s="154"/>
      <c r="BF131" s="154"/>
      <c r="BG131" s="154"/>
      <c r="BH131" s="154"/>
      <c r="BI131" s="160"/>
      <c r="BK131" s="162"/>
      <c r="BL131" s="150"/>
      <c r="BM131" s="162"/>
      <c r="BN131" s="162"/>
      <c r="BO131" s="162"/>
      <c r="BP131" s="162"/>
      <c r="BQ131" s="162"/>
      <c r="BR131" s="162"/>
      <c r="BS131" s="162"/>
      <c r="BT131" s="162"/>
      <c r="BU131" s="162"/>
      <c r="BV131" s="162"/>
      <c r="BW131" s="162"/>
      <c r="BX131" s="162"/>
      <c r="BY131" s="162"/>
      <c r="BZ131" s="162"/>
      <c r="CA131" s="162"/>
      <c r="CB131" s="162"/>
      <c r="CC131" s="162"/>
      <c r="CD131" s="162"/>
      <c r="CE131" s="162"/>
      <c r="CF131" s="162"/>
      <c r="CG131" s="162"/>
      <c r="CH131" s="162"/>
      <c r="CI131" s="162"/>
      <c r="CJ131" s="162"/>
      <c r="CK131" s="162"/>
      <c r="CL131" s="162"/>
      <c r="CM131" s="162"/>
      <c r="CN131" s="162"/>
      <c r="CO131" s="162"/>
    </row>
    <row r="132" spans="1:93" s="161" customFormat="1">
      <c r="A132" s="154"/>
      <c r="B132" s="154"/>
      <c r="C132" s="155" t="s">
        <v>513</v>
      </c>
      <c r="D132" s="155"/>
      <c r="E132" s="155"/>
      <c r="F132" s="155"/>
      <c r="G132" s="154"/>
      <c r="H132" s="154"/>
      <c r="I132" s="154"/>
      <c r="J132" s="156" t="s">
        <v>635</v>
      </c>
      <c r="K132" s="157"/>
      <c r="L132" s="154"/>
      <c r="M132" s="157"/>
      <c r="N132" s="154"/>
      <c r="O132" s="157"/>
      <c r="P132" s="154"/>
      <c r="Q132" s="157"/>
      <c r="R132" s="154"/>
      <c r="S132" s="157"/>
      <c r="T132" s="154"/>
      <c r="U132" s="157"/>
      <c r="V132" s="154"/>
      <c r="W132" s="157"/>
      <c r="X132" s="154"/>
      <c r="Y132" s="157"/>
      <c r="Z132" s="154"/>
      <c r="AA132" s="157"/>
      <c r="AB132" s="154"/>
      <c r="AC132" s="157"/>
      <c r="AD132" s="154"/>
      <c r="AE132" s="157"/>
      <c r="AF132" s="157"/>
      <c r="AG132" s="157"/>
      <c r="AH132" s="154"/>
      <c r="AI132" s="157"/>
      <c r="AJ132" s="154"/>
      <c r="AK132" s="157"/>
      <c r="AL132" s="154"/>
      <c r="AM132" s="157"/>
      <c r="AN132" s="163"/>
      <c r="AO132" s="154"/>
      <c r="AP132" s="154"/>
      <c r="AQ132" s="154"/>
      <c r="AR132" s="154"/>
      <c r="AS132" s="142"/>
      <c r="AT132" s="185"/>
      <c r="AU132" s="142"/>
      <c r="AV132" s="185"/>
      <c r="AW132" s="142"/>
      <c r="AX132" s="158"/>
      <c r="AY132" s="159"/>
      <c r="AZ132" s="154"/>
      <c r="BA132" s="154"/>
      <c r="BB132" s="154"/>
      <c r="BC132" s="154"/>
      <c r="BD132" s="160"/>
      <c r="BE132" s="154"/>
      <c r="BF132" s="154"/>
      <c r="BG132" s="154"/>
      <c r="BH132" s="154"/>
      <c r="BI132" s="160"/>
      <c r="BK132" s="162"/>
      <c r="BL132" s="150"/>
      <c r="BM132" s="162"/>
      <c r="BN132" s="162"/>
      <c r="BO132" s="162"/>
      <c r="BP132" s="162"/>
      <c r="BQ132" s="162"/>
      <c r="BR132" s="162"/>
      <c r="BS132" s="162"/>
      <c r="BT132" s="162"/>
      <c r="BU132" s="162"/>
      <c r="BV132" s="162"/>
      <c r="BW132" s="162"/>
      <c r="BX132" s="162"/>
      <c r="BY132" s="162"/>
      <c r="BZ132" s="162"/>
      <c r="CA132" s="162"/>
      <c r="CB132" s="162"/>
      <c r="CC132" s="162"/>
      <c r="CD132" s="162"/>
      <c r="CE132" s="162"/>
      <c r="CF132" s="162"/>
      <c r="CG132" s="162"/>
      <c r="CH132" s="162"/>
      <c r="CI132" s="162"/>
      <c r="CJ132" s="162"/>
      <c r="CK132" s="162"/>
      <c r="CL132" s="162"/>
      <c r="CM132" s="162"/>
      <c r="CN132" s="162"/>
      <c r="CO132" s="162"/>
    </row>
    <row r="133" spans="1:93" s="111" customFormat="1">
      <c r="A133" s="113">
        <v>42</v>
      </c>
      <c r="B133" s="113">
        <v>40010149</v>
      </c>
      <c r="C133" s="126" t="s">
        <v>105</v>
      </c>
      <c r="D133" s="126" t="s">
        <v>208</v>
      </c>
      <c r="E133" s="126" t="s">
        <v>185</v>
      </c>
      <c r="F133" s="126" t="s">
        <v>181</v>
      </c>
      <c r="G133" s="113">
        <v>47</v>
      </c>
      <c r="H133" s="113">
        <v>4</v>
      </c>
      <c r="I133" s="113" t="s">
        <v>283</v>
      </c>
      <c r="J133" s="113">
        <v>2</v>
      </c>
      <c r="K133" s="114">
        <f>IF(J133=0,0,IF(J133&lt;10,1,IF(MOD(J133,30)&lt;10,ROUNDDOWN(J133/30,0),ROUNDUP(J133/30,0))))</f>
        <v>1</v>
      </c>
      <c r="L133" s="113">
        <v>13</v>
      </c>
      <c r="M133" s="114">
        <f>IF(L133=0,0,IF(L133&lt;10,1,IF(MOD(L133,30)&lt;10,ROUNDDOWN(L133/30,0),ROUNDUP(L133/30,0))))</f>
        <v>1</v>
      </c>
      <c r="N133" s="113">
        <v>16</v>
      </c>
      <c r="O133" s="114">
        <f>IF(N133=0,0,IF(N133&lt;10,1,IF(MOD(N133,30)&lt;10,ROUNDDOWN(N133/30,0),ROUNDUP(N133/30,0))))</f>
        <v>1</v>
      </c>
      <c r="P133" s="113">
        <v>20</v>
      </c>
      <c r="Q133" s="114">
        <f>IF(P133=0,0,IF(P133&lt;10,1,IF(MOD(P133,40)&lt;10,ROUNDDOWN(P133/40,0),ROUNDUP(P133/40,0))))</f>
        <v>1</v>
      </c>
      <c r="R133" s="113">
        <v>24</v>
      </c>
      <c r="S133" s="114">
        <f>IF(R133=0,0,IF(R133&lt;10,1,IF(MOD(R133,40)&lt;10,ROUNDDOWN(R133/40,0),ROUNDUP(R133/40,0))))</f>
        <v>1</v>
      </c>
      <c r="T133" s="113">
        <v>18</v>
      </c>
      <c r="U133" s="114">
        <f>IF(T133=0,0,IF(T133&lt;10,1,IF(MOD(T133,40)&lt;10,ROUNDDOWN(T133/40,0),ROUNDUP(T133/40,0))))</f>
        <v>1</v>
      </c>
      <c r="V133" s="113">
        <v>19</v>
      </c>
      <c r="W133" s="114">
        <f>IF(V133=0,0,IF(V133&lt;10,1,IF(MOD(V133,40)&lt;10,ROUNDDOWN(V133/40,0),ROUNDUP(V133/40,0))))</f>
        <v>1</v>
      </c>
      <c r="X133" s="113">
        <v>20</v>
      </c>
      <c r="Y133" s="114">
        <f>IF(X133=0,0,IF(X133&lt;10,1,IF(MOD(X133,40)&lt;10,ROUNDDOWN(X133/40,0),ROUNDUP(X133/40,0))))</f>
        <v>1</v>
      </c>
      <c r="Z133" s="113">
        <v>18</v>
      </c>
      <c r="AA133" s="114">
        <f>IF(Z133=0,0,IF(Z133&lt;10,1,IF(MOD(Z133,40)&lt;10,ROUNDDOWN(Z133/40,0),ROUNDUP(Z133/40,0))))</f>
        <v>1</v>
      </c>
      <c r="AB133" s="113">
        <v>16</v>
      </c>
      <c r="AC133" s="114">
        <f>IF(AB133=0,0,IF(AB133&lt;10,1,IF(MOD(AB133,40)&lt;10,ROUNDDOWN(AB133/40,0),ROUNDUP(AB133/40,0))))</f>
        <v>1</v>
      </c>
      <c r="AD133" s="113">
        <v>17</v>
      </c>
      <c r="AE133" s="114">
        <f>IF(AD133=0,0,IF(AD133&lt;10,1,IF(MOD(AD133,40)&lt;10,ROUNDDOWN(AD133/40,0),ROUNDUP(AD133/40,0))))</f>
        <v>1</v>
      </c>
      <c r="AF133" s="114">
        <v>26</v>
      </c>
      <c r="AG133" s="114">
        <f>IF(AF133=0,0,IF(AF133&lt;10,1,IF(MOD(AF133,40)&lt;10,ROUNDDOWN(AF133/40,0),ROUNDUP(AF133/40,0))))</f>
        <v>1</v>
      </c>
      <c r="AH133" s="113"/>
      <c r="AI133" s="114">
        <f>IF(AH133=0,0,IF(AH133&lt;10,1,IF(MOD(AH133,40)&lt;10,ROUNDDOWN(AH133/40,0),ROUNDUP(AH133/40,0))))</f>
        <v>0</v>
      </c>
      <c r="AJ133" s="113"/>
      <c r="AK133" s="114">
        <f>IF(AJ133=0,0,IF(AJ133&lt;10,1,IF(MOD(AJ133,40)&lt;10,ROUNDDOWN(AJ133/40,0),ROUNDUP(AJ133/40,0))))</f>
        <v>0</v>
      </c>
      <c r="AL133" s="113"/>
      <c r="AM133" s="114">
        <f>IF(AL133=0,0,IF(AL133&lt;10,1,IF(MOD(AL133,40)&lt;10,ROUNDDOWN(AL133/40,0),ROUNDUP(AL133/40,0))))</f>
        <v>0</v>
      </c>
      <c r="AN133" s="127">
        <f>SUM(J133+L133+N133+P133+R133+T133+V133+X133+Z133+AB133+AD133+AF133+AH133+AJ133+AL133)</f>
        <v>209</v>
      </c>
      <c r="AO133" s="113">
        <f>SUM(K133+M133+O133+Q133+S133+U133+W133+Y133+AA133+AC133+AE133+AG133+AI133+AK133+AM133)</f>
        <v>12</v>
      </c>
      <c r="AP133" s="113">
        <v>1</v>
      </c>
      <c r="AQ133" s="113">
        <v>15</v>
      </c>
      <c r="AR133" s="113">
        <f>SUM(AP133:AQ133)</f>
        <v>16</v>
      </c>
      <c r="AS133" s="142">
        <v>1</v>
      </c>
      <c r="AT133" s="185">
        <v>0</v>
      </c>
      <c r="AU133" s="142">
        <v>15</v>
      </c>
      <c r="AV133" s="185">
        <v>0</v>
      </c>
      <c r="AW133" s="142">
        <f>SUM(AS133:AV133)</f>
        <v>16</v>
      </c>
      <c r="AX133" s="128">
        <f>IF(AN133&lt;=0,0,IF(AN133&lt;=359,1,IF(AN133&lt;=719,2,IF(AN133&lt;=1079,3,IF(AN133&lt;=1679,4,IF(AN133&lt;=1680,5,IF(AN133&lt;=1680,1,5)))))))</f>
        <v>1</v>
      </c>
      <c r="AY133" s="129">
        <f>IF(AN133&gt;120,ROUND(((((K133+M133+O133)*30)+(J133+L133+N133))/50+(((Q133+S133+U133+W133+Y133+AA133)*40)+(P133+R133+T133+V133+X133+Z133))/50+(AC133+AE133+AG133+AI133+AK133+AM133)*2),0),IF((J133+L133+N133+P133+R133+T133+V133+X133+Z133)&lt;=0,0,IF((J133+L133+N133+P133+R133+T133+V133+X133+Z133)&lt;=20,1,IF((J133+L133+N133+P133+R133+T133+V133+X133+Z133)&lt;=40,2,IF((J133+L133+N133+P133+R133+T133+V133+X133+Z133)&lt;=60,3,IF((J133+L133+N133+P133+R133+T133+V133+X133+Z133)&lt;=80,4,IF((J133+L133+N133+P133+R133+T133+V133+X133+Z133)&lt;=100,5,IF((J133+L133+N133+P133+R133+T133+V133+X133+Z133)&lt;=120,6,0)))))))+((AC133+AE133+AG133+AI133+AK133+AM133)*2))</f>
        <v>16</v>
      </c>
      <c r="AZ133" s="113">
        <f>SUM(AX133:AY133)</f>
        <v>17</v>
      </c>
      <c r="BA133" s="113">
        <f>SUM(AP133)-AX133</f>
        <v>0</v>
      </c>
      <c r="BB133" s="113">
        <f>SUM(AQ133)-AY133</f>
        <v>-1</v>
      </c>
      <c r="BC133" s="113">
        <f>SUM(AR133)-AZ133</f>
        <v>-1</v>
      </c>
      <c r="BD133" s="130">
        <f>SUM(BC133)/AZ133*100</f>
        <v>-5.8823529411764701</v>
      </c>
      <c r="BE133" s="113">
        <v>0</v>
      </c>
      <c r="BF133" s="113"/>
      <c r="BG133" s="113"/>
      <c r="BH133" s="113">
        <f>SUM(BC133)-BE133-BF133+BG133</f>
        <v>-1</v>
      </c>
      <c r="BI133" s="130">
        <f>SUM(BH133)/AZ133*100</f>
        <v>-5.8823529411764701</v>
      </c>
      <c r="BK133" s="112"/>
      <c r="BL133" s="150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  <c r="BY133" s="112"/>
      <c r="BZ133" s="112"/>
      <c r="CA133" s="112"/>
      <c r="CB133" s="112"/>
      <c r="CC133" s="112"/>
      <c r="CD133" s="112"/>
      <c r="CE133" s="112"/>
      <c r="CF133" s="112"/>
      <c r="CG133" s="112"/>
      <c r="CH133" s="112"/>
      <c r="CI133" s="112"/>
      <c r="CJ133" s="112"/>
      <c r="CK133" s="112"/>
      <c r="CL133" s="112"/>
      <c r="CM133" s="112"/>
      <c r="CN133" s="112"/>
      <c r="CO133" s="112"/>
    </row>
    <row r="134" spans="1:93" s="161" customFormat="1">
      <c r="A134" s="154"/>
      <c r="B134" s="154"/>
      <c r="C134" s="155" t="s">
        <v>369</v>
      </c>
      <c r="D134" s="155"/>
      <c r="E134" s="155"/>
      <c r="F134" s="155"/>
      <c r="G134" s="154"/>
      <c r="H134" s="154"/>
      <c r="I134" s="154"/>
      <c r="J134" s="156" t="s">
        <v>675</v>
      </c>
      <c r="K134" s="157"/>
      <c r="L134" s="154"/>
      <c r="M134" s="157"/>
      <c r="N134" s="154"/>
      <c r="O134" s="157"/>
      <c r="P134" s="154"/>
      <c r="Q134" s="157"/>
      <c r="R134" s="154"/>
      <c r="S134" s="157"/>
      <c r="T134" s="154"/>
      <c r="U134" s="157"/>
      <c r="V134" s="154"/>
      <c r="W134" s="157"/>
      <c r="X134" s="154"/>
      <c r="Y134" s="157"/>
      <c r="Z134" s="154"/>
      <c r="AA134" s="157"/>
      <c r="AB134" s="154"/>
      <c r="AC134" s="157"/>
      <c r="AD134" s="154"/>
      <c r="AE134" s="157"/>
      <c r="AF134" s="157"/>
      <c r="AG134" s="157"/>
      <c r="AH134" s="154"/>
      <c r="AI134" s="157"/>
      <c r="AJ134" s="154"/>
      <c r="AK134" s="157"/>
      <c r="AL134" s="154"/>
      <c r="AM134" s="157"/>
      <c r="AN134" s="163"/>
      <c r="AO134" s="154"/>
      <c r="AP134" s="154"/>
      <c r="AQ134" s="154"/>
      <c r="AR134" s="154"/>
      <c r="AS134" s="142"/>
      <c r="AT134" s="185"/>
      <c r="AU134" s="142"/>
      <c r="AV134" s="185"/>
      <c r="AW134" s="142"/>
      <c r="AX134" s="158"/>
      <c r="AY134" s="159"/>
      <c r="AZ134" s="154"/>
      <c r="BA134" s="154"/>
      <c r="BB134" s="154"/>
      <c r="BC134" s="154"/>
      <c r="BD134" s="160"/>
      <c r="BE134" s="154"/>
      <c r="BF134" s="154"/>
      <c r="BG134" s="154"/>
      <c r="BH134" s="154"/>
      <c r="BI134" s="160"/>
      <c r="BK134" s="162"/>
      <c r="BL134" s="150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162"/>
      <c r="BW134" s="162"/>
      <c r="BX134" s="162"/>
      <c r="BY134" s="162"/>
      <c r="BZ134" s="162"/>
      <c r="CA134" s="162"/>
      <c r="CB134" s="162"/>
      <c r="CC134" s="162"/>
      <c r="CD134" s="162"/>
      <c r="CE134" s="162"/>
      <c r="CF134" s="162"/>
      <c r="CG134" s="162"/>
      <c r="CH134" s="162"/>
      <c r="CI134" s="162"/>
      <c r="CJ134" s="162"/>
      <c r="CK134" s="162"/>
      <c r="CL134" s="162"/>
      <c r="CM134" s="162"/>
      <c r="CN134" s="162"/>
      <c r="CO134" s="162"/>
    </row>
    <row r="135" spans="1:93" s="161" customFormat="1">
      <c r="A135" s="154"/>
      <c r="B135" s="154"/>
      <c r="C135" s="155" t="s">
        <v>513</v>
      </c>
      <c r="D135" s="155"/>
      <c r="E135" s="155"/>
      <c r="F135" s="155"/>
      <c r="G135" s="154"/>
      <c r="H135" s="154"/>
      <c r="I135" s="154"/>
      <c r="J135" s="156" t="s">
        <v>548</v>
      </c>
      <c r="K135" s="157"/>
      <c r="L135" s="154"/>
      <c r="M135" s="157"/>
      <c r="N135" s="154"/>
      <c r="O135" s="157"/>
      <c r="P135" s="154"/>
      <c r="Q135" s="157"/>
      <c r="R135" s="154"/>
      <c r="S135" s="157"/>
      <c r="T135" s="154"/>
      <c r="U135" s="157"/>
      <c r="V135" s="154"/>
      <c r="W135" s="157"/>
      <c r="X135" s="154"/>
      <c r="Y135" s="157"/>
      <c r="Z135" s="154"/>
      <c r="AA135" s="157"/>
      <c r="AB135" s="154"/>
      <c r="AC135" s="157"/>
      <c r="AD135" s="154"/>
      <c r="AE135" s="157"/>
      <c r="AF135" s="157"/>
      <c r="AG135" s="157"/>
      <c r="AH135" s="154"/>
      <c r="AI135" s="157"/>
      <c r="AJ135" s="154"/>
      <c r="AK135" s="157"/>
      <c r="AL135" s="154"/>
      <c r="AM135" s="157"/>
      <c r="AN135" s="163"/>
      <c r="AO135" s="154"/>
      <c r="AP135" s="154"/>
      <c r="AQ135" s="154"/>
      <c r="AR135" s="154"/>
      <c r="AS135" s="142"/>
      <c r="AT135" s="185"/>
      <c r="AU135" s="142"/>
      <c r="AV135" s="185"/>
      <c r="AW135" s="142"/>
      <c r="AX135" s="158"/>
      <c r="AY135" s="159"/>
      <c r="AZ135" s="154"/>
      <c r="BA135" s="154"/>
      <c r="BB135" s="154"/>
      <c r="BC135" s="154"/>
      <c r="BD135" s="160"/>
      <c r="BE135" s="154"/>
      <c r="BF135" s="154"/>
      <c r="BG135" s="154"/>
      <c r="BH135" s="154"/>
      <c r="BI135" s="160"/>
      <c r="BK135" s="162"/>
      <c r="BL135" s="150"/>
      <c r="BM135" s="162"/>
      <c r="BN135" s="162"/>
      <c r="BO135" s="162"/>
      <c r="BP135" s="162"/>
      <c r="BQ135" s="162"/>
      <c r="BR135" s="162"/>
      <c r="BS135" s="162"/>
      <c r="BT135" s="162"/>
      <c r="BU135" s="162"/>
      <c r="BV135" s="162"/>
      <c r="BW135" s="162"/>
      <c r="BX135" s="162"/>
      <c r="BY135" s="162"/>
      <c r="BZ135" s="162"/>
      <c r="CA135" s="162"/>
      <c r="CB135" s="162"/>
      <c r="CC135" s="162"/>
      <c r="CD135" s="162"/>
      <c r="CE135" s="162"/>
      <c r="CF135" s="162"/>
      <c r="CG135" s="162"/>
      <c r="CH135" s="162"/>
      <c r="CI135" s="162"/>
      <c r="CJ135" s="162"/>
      <c r="CK135" s="162"/>
      <c r="CL135" s="162"/>
      <c r="CM135" s="162"/>
      <c r="CN135" s="162"/>
      <c r="CO135" s="162"/>
    </row>
    <row r="136" spans="1:93" s="111" customFormat="1">
      <c r="A136" s="113">
        <v>43</v>
      </c>
      <c r="B136" s="113">
        <v>40010162</v>
      </c>
      <c r="C136" s="126" t="s">
        <v>54</v>
      </c>
      <c r="D136" s="126" t="s">
        <v>212</v>
      </c>
      <c r="E136" s="126" t="s">
        <v>184</v>
      </c>
      <c r="F136" s="126" t="s">
        <v>181</v>
      </c>
      <c r="G136" s="113">
        <v>42</v>
      </c>
      <c r="H136" s="113">
        <v>1</v>
      </c>
      <c r="I136" s="113" t="s">
        <v>283</v>
      </c>
      <c r="J136" s="113">
        <v>0</v>
      </c>
      <c r="K136" s="114">
        <f>IF(J136=0,0,IF(J136&lt;10,1,IF(MOD(J136,30)&lt;10,ROUNDDOWN(J136/30,0),ROUNDUP(J136/30,0))))</f>
        <v>0</v>
      </c>
      <c r="L136" s="113">
        <v>10</v>
      </c>
      <c r="M136" s="114">
        <f>IF(L136=0,0,IF(L136&lt;10,1,IF(MOD(L136,30)&lt;10,ROUNDDOWN(L136/30,0),ROUNDUP(L136/30,0))))</f>
        <v>1</v>
      </c>
      <c r="N136" s="113">
        <v>13</v>
      </c>
      <c r="O136" s="114">
        <f>IF(N136=0,0,IF(N136&lt;10,1,IF(MOD(N136,30)&lt;10,ROUNDDOWN(N136/30,0),ROUNDUP(N136/30,0))))</f>
        <v>1</v>
      </c>
      <c r="P136" s="113">
        <v>12</v>
      </c>
      <c r="Q136" s="114">
        <f>IF(P136=0,0,IF(P136&lt;10,1,IF(MOD(P136,40)&lt;10,ROUNDDOWN(P136/40,0),ROUNDUP(P136/40,0))))</f>
        <v>1</v>
      </c>
      <c r="R136" s="113">
        <v>18</v>
      </c>
      <c r="S136" s="114">
        <f>IF(R136=0,0,IF(R136&lt;10,1,IF(MOD(R136,40)&lt;10,ROUNDDOWN(R136/40,0),ROUNDUP(R136/40,0))))</f>
        <v>1</v>
      </c>
      <c r="T136" s="113">
        <v>12</v>
      </c>
      <c r="U136" s="114">
        <f>IF(T136=0,0,IF(T136&lt;10,1,IF(MOD(T136,40)&lt;10,ROUNDDOWN(T136/40,0),ROUNDUP(T136/40,0))))</f>
        <v>1</v>
      </c>
      <c r="V136" s="113">
        <v>12</v>
      </c>
      <c r="W136" s="114">
        <f>IF(V136=0,0,IF(V136&lt;10,1,IF(MOD(V136,40)&lt;10,ROUNDDOWN(V136/40,0),ROUNDUP(V136/40,0))))</f>
        <v>1</v>
      </c>
      <c r="X136" s="113">
        <v>20</v>
      </c>
      <c r="Y136" s="114">
        <f>IF(X136=0,0,IF(X136&lt;10,1,IF(MOD(X136,40)&lt;10,ROUNDDOWN(X136/40,0),ROUNDUP(X136/40,0))))</f>
        <v>1</v>
      </c>
      <c r="Z136" s="113">
        <v>20</v>
      </c>
      <c r="AA136" s="114">
        <f>IF(Z136=0,0,IF(Z136&lt;10,1,IF(MOD(Z136,40)&lt;10,ROUNDDOWN(Z136/40,0),ROUNDUP(Z136/40,0))))</f>
        <v>1</v>
      </c>
      <c r="AB136" s="113">
        <v>12</v>
      </c>
      <c r="AC136" s="114">
        <f>IF(AB136=0,0,IF(AB136&lt;10,1,IF(MOD(AB136,40)&lt;10,ROUNDDOWN(AB136/40,0),ROUNDUP(AB136/40,0))))</f>
        <v>1</v>
      </c>
      <c r="AD136" s="113">
        <v>17</v>
      </c>
      <c r="AE136" s="114">
        <f>IF(AD136=0,0,IF(AD136&lt;10,1,IF(MOD(AD136,40)&lt;10,ROUNDDOWN(AD136/40,0),ROUNDUP(AD136/40,0))))</f>
        <v>1</v>
      </c>
      <c r="AF136" s="114">
        <v>15</v>
      </c>
      <c r="AG136" s="114">
        <f>IF(AF136=0,0,IF(AF136&lt;10,1,IF(MOD(AF136,40)&lt;10,ROUNDDOWN(AF136/40,0),ROUNDUP(AF136/40,0))))</f>
        <v>1</v>
      </c>
      <c r="AH136" s="113"/>
      <c r="AI136" s="114">
        <f>IF(AH136=0,0,IF(AH136&lt;10,1,IF(MOD(AH136,40)&lt;10,ROUNDDOWN(AH136/40,0),ROUNDUP(AH136/40,0))))</f>
        <v>0</v>
      </c>
      <c r="AJ136" s="113"/>
      <c r="AK136" s="114">
        <f>IF(AJ136=0,0,IF(AJ136&lt;10,1,IF(MOD(AJ136,40)&lt;10,ROUNDDOWN(AJ136/40,0),ROUNDUP(AJ136/40,0))))</f>
        <v>0</v>
      </c>
      <c r="AL136" s="113"/>
      <c r="AM136" s="114">
        <f>IF(AL136=0,0,IF(AL136&lt;10,1,IF(MOD(AL136,40)&lt;10,ROUNDDOWN(AL136/40,0),ROUNDUP(AL136/40,0))))</f>
        <v>0</v>
      </c>
      <c r="AN136" s="127">
        <f>SUM(J136+L136+N136+P136+R136+T136+V136+X136+Z136+AB136+AD136+AF136+AH136+AJ136+AL136)</f>
        <v>161</v>
      </c>
      <c r="AO136" s="113">
        <f>SUM(K136+M136+O136+Q136+S136+U136+W136+Y136+AA136+AC136+AE136+AG136+AI136+AK136+AM136)</f>
        <v>11</v>
      </c>
      <c r="AP136" s="113">
        <v>1</v>
      </c>
      <c r="AQ136" s="113">
        <v>13</v>
      </c>
      <c r="AR136" s="113">
        <f>SUM(AP136:AQ136)</f>
        <v>14</v>
      </c>
      <c r="AS136" s="142">
        <v>1</v>
      </c>
      <c r="AT136" s="185">
        <v>0</v>
      </c>
      <c r="AU136" s="142">
        <v>12</v>
      </c>
      <c r="AV136" s="185">
        <v>1</v>
      </c>
      <c r="AW136" s="142">
        <f>SUM(AS136:AV136)</f>
        <v>14</v>
      </c>
      <c r="AX136" s="128">
        <f>IF(AN136&lt;=0,0,IF(AN136&lt;=359,1,IF(AN136&lt;=719,2,IF(AN136&lt;=1079,3,IF(AN136&lt;=1679,4,IF(AN136&lt;=1680,5,IF(AN136&lt;=1680,1,5)))))))</f>
        <v>1</v>
      </c>
      <c r="AY136" s="129">
        <f>IF(AN136&gt;120,ROUND(((((K136+M136+O136)*30)+(J136+L136+N136))/50+(((Q136+S136+U136+W136+Y136+AA136)*40)+(P136+R136+T136+V136+X136+Z136))/50+(AC136+AE136+AG136+AI136+AK136+AM136)*2),0),IF((J136+L136+N136+P136+R136+T136+V136+X136+Z136)&lt;=0,0,IF((J136+L136+N136+P136+R136+T136+V136+X136+Z136)&lt;=20,1,IF((J136+L136+N136+P136+R136+T136+V136+X136+Z136)&lt;=40,2,IF((J136+L136+N136+P136+R136+T136+V136+X136+Z136)&lt;=60,3,IF((J136+L136+N136+P136+R136+T136+V136+X136+Z136)&lt;=80,4,IF((J136+L136+N136+P136+R136+T136+V136+X136+Z136)&lt;=100,5,IF((J136+L136+N136+P136+R136+T136+V136+X136+Z136)&lt;=120,6,0)))))))+((AC136+AE136+AG136+AI136+AK136+AM136)*2))</f>
        <v>14</v>
      </c>
      <c r="AZ136" s="113">
        <f>SUM(AX136:AY136)</f>
        <v>15</v>
      </c>
      <c r="BA136" s="113">
        <f>SUM(AP136)-AX136</f>
        <v>0</v>
      </c>
      <c r="BB136" s="113">
        <f>SUM(AQ136)-AY136</f>
        <v>-1</v>
      </c>
      <c r="BC136" s="113">
        <f>SUM(AR136)-AZ136</f>
        <v>-1</v>
      </c>
      <c r="BD136" s="130">
        <f>SUM(BC136)/AZ136*100</f>
        <v>-6.666666666666667</v>
      </c>
      <c r="BE136" s="113">
        <v>0</v>
      </c>
      <c r="BF136" s="113"/>
      <c r="BG136" s="113"/>
      <c r="BH136" s="113">
        <f>SUM(BC136)-BE136-BF136+BG136</f>
        <v>-1</v>
      </c>
      <c r="BI136" s="130">
        <f>SUM(BH136)/AZ136*100</f>
        <v>-6.666666666666667</v>
      </c>
      <c r="BK136" s="112"/>
      <c r="BL136" s="150"/>
      <c r="BM136" s="112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12"/>
      <c r="BX136" s="112"/>
      <c r="BY136" s="112"/>
      <c r="BZ136" s="112"/>
      <c r="CA136" s="112"/>
      <c r="CB136" s="112"/>
      <c r="CC136" s="112"/>
      <c r="CD136" s="112"/>
      <c r="CE136" s="112"/>
      <c r="CF136" s="112"/>
      <c r="CG136" s="112"/>
      <c r="CH136" s="112"/>
      <c r="CI136" s="112"/>
      <c r="CJ136" s="112"/>
      <c r="CK136" s="112"/>
      <c r="CL136" s="112"/>
      <c r="CM136" s="112"/>
      <c r="CN136" s="112"/>
      <c r="CO136" s="112"/>
    </row>
    <row r="137" spans="1:93" s="111" customFormat="1">
      <c r="A137" s="113"/>
      <c r="B137" s="113"/>
      <c r="C137" s="155" t="s">
        <v>369</v>
      </c>
      <c r="D137" s="126"/>
      <c r="E137" s="126"/>
      <c r="F137" s="126"/>
      <c r="G137" s="113"/>
      <c r="H137" s="113"/>
      <c r="I137" s="113"/>
      <c r="J137" s="151" t="s">
        <v>486</v>
      </c>
      <c r="K137" s="114"/>
      <c r="L137" s="113"/>
      <c r="M137" s="114"/>
      <c r="N137" s="113"/>
      <c r="O137" s="114"/>
      <c r="P137" s="113"/>
      <c r="Q137" s="114"/>
      <c r="R137" s="113"/>
      <c r="S137" s="114"/>
      <c r="T137" s="113"/>
      <c r="U137" s="114"/>
      <c r="V137" s="113"/>
      <c r="W137" s="114"/>
      <c r="X137" s="113"/>
      <c r="Y137" s="114"/>
      <c r="Z137" s="113"/>
      <c r="AA137" s="114"/>
      <c r="AB137" s="113"/>
      <c r="AC137" s="114"/>
      <c r="AD137" s="113"/>
      <c r="AE137" s="114"/>
      <c r="AF137" s="114"/>
      <c r="AG137" s="114"/>
      <c r="AH137" s="113"/>
      <c r="AI137" s="114"/>
      <c r="AJ137" s="113"/>
      <c r="AK137" s="114"/>
      <c r="AL137" s="113"/>
      <c r="AM137" s="114"/>
      <c r="AN137" s="127"/>
      <c r="AO137" s="113"/>
      <c r="AP137" s="113"/>
      <c r="AQ137" s="113"/>
      <c r="AR137" s="113"/>
      <c r="AS137" s="142"/>
      <c r="AT137" s="185"/>
      <c r="AU137" s="142"/>
      <c r="AV137" s="185"/>
      <c r="AW137" s="142"/>
      <c r="AX137" s="128"/>
      <c r="AY137" s="129"/>
      <c r="AZ137" s="113"/>
      <c r="BA137" s="113"/>
      <c r="BB137" s="113"/>
      <c r="BC137" s="113"/>
      <c r="BD137" s="130"/>
      <c r="BE137" s="113"/>
      <c r="BF137" s="113"/>
      <c r="BG137" s="113"/>
      <c r="BH137" s="113"/>
      <c r="BI137" s="130"/>
      <c r="BK137" s="112"/>
      <c r="BL137" s="150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12"/>
      <c r="BW137" s="112"/>
      <c r="BX137" s="112"/>
      <c r="BY137" s="112"/>
      <c r="BZ137" s="112"/>
      <c r="CA137" s="112"/>
      <c r="CB137" s="112"/>
      <c r="CC137" s="112"/>
      <c r="CD137" s="112"/>
      <c r="CE137" s="112"/>
      <c r="CF137" s="112"/>
      <c r="CG137" s="112"/>
      <c r="CH137" s="112"/>
      <c r="CI137" s="112"/>
      <c r="CJ137" s="112"/>
      <c r="CK137" s="112"/>
      <c r="CL137" s="112"/>
      <c r="CM137" s="112"/>
      <c r="CN137" s="112"/>
      <c r="CO137" s="112"/>
    </row>
    <row r="138" spans="1:93" s="111" customFormat="1">
      <c r="A138" s="113"/>
      <c r="B138" s="113"/>
      <c r="C138" s="155" t="s">
        <v>513</v>
      </c>
      <c r="D138" s="126"/>
      <c r="E138" s="126"/>
      <c r="F138" s="126"/>
      <c r="G138" s="113"/>
      <c r="H138" s="113"/>
      <c r="I138" s="113"/>
      <c r="J138" s="156" t="s">
        <v>550</v>
      </c>
      <c r="K138" s="114"/>
      <c r="L138" s="113"/>
      <c r="M138" s="114"/>
      <c r="N138" s="113"/>
      <c r="O138" s="114"/>
      <c r="P138" s="113"/>
      <c r="Q138" s="114"/>
      <c r="R138" s="113"/>
      <c r="S138" s="114"/>
      <c r="T138" s="113"/>
      <c r="U138" s="114"/>
      <c r="V138" s="113"/>
      <c r="W138" s="114"/>
      <c r="X138" s="113"/>
      <c r="Y138" s="114"/>
      <c r="Z138" s="113"/>
      <c r="AA138" s="114"/>
      <c r="AB138" s="113"/>
      <c r="AC138" s="114"/>
      <c r="AD138" s="113"/>
      <c r="AE138" s="114"/>
      <c r="AF138" s="114"/>
      <c r="AG138" s="114"/>
      <c r="AH138" s="113"/>
      <c r="AI138" s="114"/>
      <c r="AJ138" s="113"/>
      <c r="AK138" s="114"/>
      <c r="AL138" s="113"/>
      <c r="AM138" s="114"/>
      <c r="AN138" s="127"/>
      <c r="AO138" s="113"/>
      <c r="AP138" s="113"/>
      <c r="AQ138" s="113"/>
      <c r="AR138" s="113"/>
      <c r="AS138" s="142"/>
      <c r="AT138" s="185"/>
      <c r="AU138" s="142"/>
      <c r="AV138" s="185"/>
      <c r="AW138" s="142"/>
      <c r="AX138" s="128"/>
      <c r="AY138" s="129"/>
      <c r="AZ138" s="113"/>
      <c r="BA138" s="113"/>
      <c r="BB138" s="113"/>
      <c r="BC138" s="113"/>
      <c r="BD138" s="130"/>
      <c r="BE138" s="113"/>
      <c r="BF138" s="113"/>
      <c r="BG138" s="113"/>
      <c r="BH138" s="113"/>
      <c r="BI138" s="130"/>
      <c r="BK138" s="112"/>
      <c r="BL138" s="150"/>
      <c r="BM138" s="112"/>
      <c r="BN138" s="112"/>
      <c r="BO138" s="112"/>
      <c r="BP138" s="112"/>
      <c r="BQ138" s="112"/>
      <c r="BR138" s="112"/>
      <c r="BS138" s="112"/>
      <c r="BT138" s="112"/>
      <c r="BU138" s="112"/>
      <c r="BV138" s="112"/>
      <c r="BW138" s="112"/>
      <c r="BX138" s="112"/>
      <c r="BY138" s="112"/>
      <c r="BZ138" s="112"/>
      <c r="CA138" s="112"/>
      <c r="CB138" s="112"/>
      <c r="CC138" s="112"/>
      <c r="CD138" s="112"/>
      <c r="CE138" s="112"/>
      <c r="CF138" s="112"/>
      <c r="CG138" s="112"/>
      <c r="CH138" s="112"/>
      <c r="CI138" s="112"/>
      <c r="CJ138" s="112"/>
      <c r="CK138" s="112"/>
      <c r="CL138" s="112"/>
      <c r="CM138" s="112"/>
      <c r="CN138" s="112"/>
      <c r="CO138" s="112"/>
    </row>
    <row r="139" spans="1:93" s="111" customFormat="1">
      <c r="A139" s="113">
        <v>44</v>
      </c>
      <c r="B139" s="113">
        <v>40010167</v>
      </c>
      <c r="C139" s="126" t="s">
        <v>66</v>
      </c>
      <c r="D139" s="126" t="s">
        <v>184</v>
      </c>
      <c r="E139" s="126" t="s">
        <v>184</v>
      </c>
      <c r="F139" s="126" t="s">
        <v>181</v>
      </c>
      <c r="G139" s="113">
        <v>30</v>
      </c>
      <c r="H139" s="113">
        <v>4</v>
      </c>
      <c r="I139" s="113" t="s">
        <v>283</v>
      </c>
      <c r="J139" s="113">
        <v>0</v>
      </c>
      <c r="K139" s="114">
        <f>IF(J139=0,0,IF(J139&lt;10,1,IF(MOD(J139,30)&lt;10,ROUNDDOWN(J139/30,0),ROUNDUP(J139/30,0))))</f>
        <v>0</v>
      </c>
      <c r="L139" s="113">
        <v>6</v>
      </c>
      <c r="M139" s="114">
        <f>IF(L139=0,0,IF(L139&lt;10,1,IF(MOD(L139,30)&lt;10,ROUNDDOWN(L139/30,0),ROUNDUP(L139/30,0))))</f>
        <v>1</v>
      </c>
      <c r="N139" s="113">
        <v>7</v>
      </c>
      <c r="O139" s="114">
        <f>IF(N139=0,0,IF(N139&lt;10,1,IF(MOD(N139,30)&lt;10,ROUNDDOWN(N139/30,0),ROUNDUP(N139/30,0))))</f>
        <v>1</v>
      </c>
      <c r="P139" s="113">
        <v>6</v>
      </c>
      <c r="Q139" s="114">
        <f>IF(P139=0,0,IF(P139&lt;10,1,IF(MOD(P139,40)&lt;10,ROUNDDOWN(P139/40,0),ROUNDUP(P139/40,0))))</f>
        <v>1</v>
      </c>
      <c r="R139" s="113">
        <v>6</v>
      </c>
      <c r="S139" s="114">
        <f>IF(R139=0,0,IF(R139&lt;10,1,IF(MOD(R139,40)&lt;10,ROUNDDOWN(R139/40,0),ROUNDUP(R139/40,0))))</f>
        <v>1</v>
      </c>
      <c r="T139" s="113">
        <v>9</v>
      </c>
      <c r="U139" s="114">
        <f>IF(T139=0,0,IF(T139&lt;10,1,IF(MOD(T139,40)&lt;10,ROUNDDOWN(T139/40,0),ROUNDUP(T139/40,0))))</f>
        <v>1</v>
      </c>
      <c r="V139" s="113">
        <v>10</v>
      </c>
      <c r="W139" s="114">
        <f>IF(V139=0,0,IF(V139&lt;10,1,IF(MOD(V139,40)&lt;10,ROUNDDOWN(V139/40,0),ROUNDUP(V139/40,0))))</f>
        <v>1</v>
      </c>
      <c r="X139" s="113">
        <v>6</v>
      </c>
      <c r="Y139" s="114">
        <f>IF(X139=0,0,IF(X139&lt;10,1,IF(MOD(X139,40)&lt;10,ROUNDDOWN(X139/40,0),ROUNDUP(X139/40,0))))</f>
        <v>1</v>
      </c>
      <c r="Z139" s="113">
        <v>5</v>
      </c>
      <c r="AA139" s="114">
        <f>IF(Z139=0,0,IF(Z139&lt;10,1,IF(MOD(Z139,40)&lt;10,ROUNDDOWN(Z139/40,0),ROUNDUP(Z139/40,0))))</f>
        <v>1</v>
      </c>
      <c r="AB139" s="113"/>
      <c r="AC139" s="114">
        <f>IF(AB139=0,0,IF(AB139&lt;10,1,IF(MOD(AB139,40)&lt;10,ROUNDDOWN(AB139/40,0),ROUNDUP(AB139/40,0))))</f>
        <v>0</v>
      </c>
      <c r="AD139" s="113"/>
      <c r="AE139" s="114">
        <f>IF(AD139=0,0,IF(AD139&lt;10,1,IF(MOD(AD139,40)&lt;10,ROUNDDOWN(AD139/40,0),ROUNDUP(AD139/40,0))))</f>
        <v>0</v>
      </c>
      <c r="AF139" s="114"/>
      <c r="AG139" s="114">
        <f>IF(AF139=0,0,IF(AF139&lt;10,1,IF(MOD(AF139,40)&lt;10,ROUNDDOWN(AF139/40,0),ROUNDUP(AF139/40,0))))</f>
        <v>0</v>
      </c>
      <c r="AH139" s="113"/>
      <c r="AI139" s="114">
        <f>IF(AH139=0,0,IF(AH139&lt;10,1,IF(MOD(AH139,40)&lt;10,ROUNDDOWN(AH139/40,0),ROUNDUP(AH139/40,0))))</f>
        <v>0</v>
      </c>
      <c r="AJ139" s="113"/>
      <c r="AK139" s="114">
        <f>IF(AJ139=0,0,IF(AJ139&lt;10,1,IF(MOD(AJ139,40)&lt;10,ROUNDDOWN(AJ139/40,0),ROUNDUP(AJ139/40,0))))</f>
        <v>0</v>
      </c>
      <c r="AL139" s="113"/>
      <c r="AM139" s="114">
        <f>IF(AL139=0,0,IF(AL139&lt;10,1,IF(MOD(AL139,40)&lt;10,ROUNDDOWN(AL139/40,0),ROUNDUP(AL139/40,0))))</f>
        <v>0</v>
      </c>
      <c r="AN139" s="113">
        <f>SUM(J139+L139+N139+P139+R139+T139+V139+X139+Z139+AB139+AD139+AF139+AH139+AJ139+AL139)</f>
        <v>55</v>
      </c>
      <c r="AO139" s="113">
        <f>SUM(K139+M139+O139+Q139+S139+U139+W139+Y139+AA139+AC139+AE139+AG139+AI139+AK139+AM139)</f>
        <v>8</v>
      </c>
      <c r="AP139" s="113">
        <v>1</v>
      </c>
      <c r="AQ139" s="113">
        <v>2</v>
      </c>
      <c r="AR139" s="113">
        <f>SUM(AP139:AQ139)</f>
        <v>3</v>
      </c>
      <c r="AS139" s="142">
        <v>1</v>
      </c>
      <c r="AT139" s="185">
        <v>0</v>
      </c>
      <c r="AU139" s="142">
        <v>2</v>
      </c>
      <c r="AV139" s="185">
        <v>0</v>
      </c>
      <c r="AW139" s="142">
        <f>SUM(AS139:AV139)</f>
        <v>3</v>
      </c>
      <c r="AX139" s="128">
        <f>IF(AN139&lt;=0,0,IF(AN139&lt;=359,1,IF(AN139&lt;=719,2,IF(AN139&lt;=1079,3,IF(AN139&lt;=1679,4,IF(AN139&lt;=1680,5,IF(AN139&lt;=1680,1,5)))))))</f>
        <v>1</v>
      </c>
      <c r="AY139" s="129">
        <f>IF(AN139&gt;120,ROUND(((((K139+M139+O139)*30)+(J139+L139+N139))/50+(((Q139+S139+U139+W139+Y139+AA139)*40)+(P139+R139+T139+V139+X139+Z139))/50+(AC139+AE139+AG139+AI139+AK139+AM139)*2),0),IF((J139+L139+N139+P139+R139+T139+V139+X139+Z139)&lt;=0,0,IF((J139+L139+N139+P139+R139+T139+V139+X139+Z139)&lt;=20,1,IF((J139+L139+N139+P139+R139+T139+V139+X139+Z139)&lt;=40,2,IF((J139+L139+N139+P139+R139+T139+V139+X139+Z139)&lt;=60,3,IF((J139+L139+N139+P139+R139+T139+V139+X139+Z139)&lt;=80,4,IF((J139+L139+N139+P139+R139+T139+V139+X139+Z139)&lt;=100,5,IF((J139+L139+N139+P139+R139+T139+V139+X139+Z139)&lt;=120,6,0)))))))+((AC139+AE139+AG139+AI139+AK139+AM139)*2))</f>
        <v>3</v>
      </c>
      <c r="AZ139" s="113">
        <f>SUM(AX139:AY139)</f>
        <v>4</v>
      </c>
      <c r="BA139" s="113">
        <f>SUM(AP139)-AX139</f>
        <v>0</v>
      </c>
      <c r="BB139" s="113">
        <f>SUM(AQ139)-AY139</f>
        <v>-1</v>
      </c>
      <c r="BC139" s="113">
        <f>SUM(AR139)-AZ139</f>
        <v>-1</v>
      </c>
      <c r="BD139" s="130">
        <f>SUM(BC139)/AZ139*100</f>
        <v>-25</v>
      </c>
      <c r="BE139" s="113">
        <v>1</v>
      </c>
      <c r="BF139" s="113"/>
      <c r="BG139" s="113"/>
      <c r="BH139" s="113">
        <f>SUM(BC139)-BE139-BF139+BG139</f>
        <v>-2</v>
      </c>
      <c r="BI139" s="130">
        <f>SUM(BH139)/AZ139*100</f>
        <v>-50</v>
      </c>
      <c r="BK139" s="112"/>
      <c r="BL139" s="150"/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12"/>
      <c r="BW139" s="112"/>
      <c r="BX139" s="112"/>
      <c r="BY139" s="112"/>
      <c r="BZ139" s="112"/>
      <c r="CA139" s="112"/>
      <c r="CB139" s="112"/>
      <c r="CC139" s="112"/>
      <c r="CD139" s="112"/>
      <c r="CE139" s="112"/>
      <c r="CF139" s="112"/>
      <c r="CG139" s="112"/>
      <c r="CH139" s="112"/>
      <c r="CI139" s="112"/>
      <c r="CJ139" s="112"/>
      <c r="CK139" s="112"/>
      <c r="CL139" s="112"/>
      <c r="CM139" s="112"/>
      <c r="CN139" s="112"/>
      <c r="CO139" s="112"/>
    </row>
    <row r="140" spans="1:93" s="161" customFormat="1">
      <c r="A140" s="154"/>
      <c r="B140" s="154"/>
      <c r="C140" s="155" t="s">
        <v>369</v>
      </c>
      <c r="D140" s="155"/>
      <c r="E140" s="155"/>
      <c r="F140" s="155"/>
      <c r="G140" s="154"/>
      <c r="H140" s="154"/>
      <c r="I140" s="154"/>
      <c r="J140" s="156" t="s">
        <v>506</v>
      </c>
      <c r="K140" s="157"/>
      <c r="L140" s="154"/>
      <c r="M140" s="157"/>
      <c r="N140" s="154"/>
      <c r="O140" s="157"/>
      <c r="P140" s="154"/>
      <c r="Q140" s="157"/>
      <c r="R140" s="154"/>
      <c r="S140" s="157"/>
      <c r="T140" s="154"/>
      <c r="U140" s="157"/>
      <c r="V140" s="154"/>
      <c r="W140" s="157"/>
      <c r="X140" s="154"/>
      <c r="Y140" s="157"/>
      <c r="Z140" s="154"/>
      <c r="AA140" s="157"/>
      <c r="AB140" s="154"/>
      <c r="AC140" s="157"/>
      <c r="AD140" s="154"/>
      <c r="AE140" s="157"/>
      <c r="AF140" s="157"/>
      <c r="AG140" s="157"/>
      <c r="AH140" s="154"/>
      <c r="AI140" s="157"/>
      <c r="AJ140" s="154"/>
      <c r="AK140" s="157"/>
      <c r="AL140" s="154"/>
      <c r="AM140" s="157"/>
      <c r="AN140" s="163"/>
      <c r="AO140" s="154"/>
      <c r="AP140" s="154"/>
      <c r="AQ140" s="154"/>
      <c r="AR140" s="154"/>
      <c r="AS140" s="154"/>
      <c r="AT140" s="185"/>
      <c r="AU140" s="154"/>
      <c r="AV140" s="185"/>
      <c r="AW140" s="154"/>
      <c r="AX140" s="158"/>
      <c r="AY140" s="159"/>
      <c r="AZ140" s="154"/>
      <c r="BA140" s="154"/>
      <c r="BB140" s="154"/>
      <c r="BC140" s="154"/>
      <c r="BD140" s="160"/>
      <c r="BE140" s="154"/>
      <c r="BF140" s="154"/>
      <c r="BG140" s="154"/>
      <c r="BH140" s="154"/>
      <c r="BI140" s="160"/>
      <c r="BK140" s="162"/>
      <c r="BL140" s="150"/>
      <c r="BM140" s="162"/>
      <c r="BN140" s="162"/>
      <c r="BO140" s="162"/>
      <c r="BP140" s="162"/>
      <c r="BQ140" s="162"/>
      <c r="BR140" s="162"/>
      <c r="BS140" s="162"/>
      <c r="BT140" s="162"/>
      <c r="BU140" s="162"/>
      <c r="BV140" s="162"/>
      <c r="BW140" s="162"/>
      <c r="BX140" s="162"/>
      <c r="BY140" s="162"/>
      <c r="BZ140" s="162"/>
      <c r="CA140" s="162"/>
      <c r="CB140" s="162"/>
      <c r="CC140" s="162"/>
      <c r="CD140" s="162"/>
      <c r="CE140" s="162"/>
      <c r="CF140" s="162"/>
      <c r="CG140" s="162"/>
      <c r="CH140" s="162"/>
      <c r="CI140" s="162"/>
      <c r="CJ140" s="162"/>
      <c r="CK140" s="162"/>
      <c r="CL140" s="162"/>
      <c r="CM140" s="162"/>
      <c r="CN140" s="162"/>
      <c r="CO140" s="162"/>
    </row>
    <row r="141" spans="1:93" s="161" customFormat="1">
      <c r="A141" s="154"/>
      <c r="B141" s="154"/>
      <c r="C141" s="155" t="s">
        <v>513</v>
      </c>
      <c r="D141" s="155"/>
      <c r="E141" s="155"/>
      <c r="F141" s="155"/>
      <c r="G141" s="154"/>
      <c r="H141" s="154"/>
      <c r="I141" s="154"/>
      <c r="J141" s="156" t="s">
        <v>555</v>
      </c>
      <c r="K141" s="157"/>
      <c r="L141" s="154"/>
      <c r="M141" s="157"/>
      <c r="N141" s="154"/>
      <c r="O141" s="157"/>
      <c r="P141" s="154"/>
      <c r="Q141" s="157"/>
      <c r="R141" s="154"/>
      <c r="S141" s="157"/>
      <c r="T141" s="154"/>
      <c r="U141" s="157"/>
      <c r="V141" s="154"/>
      <c r="W141" s="157"/>
      <c r="X141" s="154"/>
      <c r="Y141" s="157"/>
      <c r="Z141" s="154"/>
      <c r="AA141" s="157"/>
      <c r="AB141" s="154"/>
      <c r="AC141" s="157"/>
      <c r="AD141" s="154"/>
      <c r="AE141" s="157"/>
      <c r="AF141" s="157"/>
      <c r="AG141" s="157"/>
      <c r="AH141" s="154"/>
      <c r="AI141" s="157"/>
      <c r="AJ141" s="154"/>
      <c r="AK141" s="157"/>
      <c r="AL141" s="154"/>
      <c r="AM141" s="157"/>
      <c r="AN141" s="163"/>
      <c r="AO141" s="154"/>
      <c r="AP141" s="154"/>
      <c r="AQ141" s="154"/>
      <c r="AR141" s="154"/>
      <c r="AS141" s="154"/>
      <c r="AT141" s="185"/>
      <c r="AU141" s="154"/>
      <c r="AV141" s="185"/>
      <c r="AW141" s="154"/>
      <c r="AX141" s="158"/>
      <c r="AY141" s="159"/>
      <c r="AZ141" s="154"/>
      <c r="BA141" s="154"/>
      <c r="BB141" s="154"/>
      <c r="BC141" s="154"/>
      <c r="BD141" s="160"/>
      <c r="BE141" s="154"/>
      <c r="BF141" s="154"/>
      <c r="BG141" s="154"/>
      <c r="BH141" s="154"/>
      <c r="BI141" s="160"/>
      <c r="BK141" s="162"/>
      <c r="BL141" s="150"/>
      <c r="BM141" s="162"/>
      <c r="BN141" s="162"/>
      <c r="BO141" s="162"/>
      <c r="BP141" s="162"/>
      <c r="BQ141" s="162"/>
      <c r="BR141" s="162"/>
      <c r="BS141" s="162"/>
      <c r="BT141" s="162"/>
      <c r="BU141" s="162"/>
      <c r="BV141" s="162"/>
      <c r="BW141" s="162"/>
      <c r="BX141" s="162"/>
      <c r="BY141" s="162"/>
      <c r="BZ141" s="162"/>
      <c r="CA141" s="162"/>
      <c r="CB141" s="162"/>
      <c r="CC141" s="162"/>
      <c r="CD141" s="162"/>
      <c r="CE141" s="162"/>
      <c r="CF141" s="162"/>
      <c r="CG141" s="162"/>
      <c r="CH141" s="162"/>
      <c r="CI141" s="162"/>
      <c r="CJ141" s="162"/>
      <c r="CK141" s="162"/>
      <c r="CL141" s="162"/>
      <c r="CM141" s="162"/>
      <c r="CN141" s="162"/>
      <c r="CO141" s="162"/>
    </row>
    <row r="142" spans="1:93" s="111" customFormat="1">
      <c r="A142" s="113">
        <v>45</v>
      </c>
      <c r="B142" s="113">
        <v>40010011</v>
      </c>
      <c r="C142" s="126" t="s">
        <v>39</v>
      </c>
      <c r="D142" s="126" t="s">
        <v>187</v>
      </c>
      <c r="E142" s="126" t="s">
        <v>183</v>
      </c>
      <c r="F142" s="126" t="s">
        <v>181</v>
      </c>
      <c r="G142" s="113">
        <v>20</v>
      </c>
      <c r="H142" s="113">
        <v>4</v>
      </c>
      <c r="I142" s="113" t="s">
        <v>283</v>
      </c>
      <c r="J142" s="113">
        <v>1</v>
      </c>
      <c r="K142" s="114">
        <f>IF(J142=0,0,IF(J142&lt;10,1,IF(MOD(J142,30)&lt;10,ROUNDDOWN(J142/30,0),ROUNDUP(J142/30,0))))</f>
        <v>1</v>
      </c>
      <c r="L142" s="113">
        <v>7</v>
      </c>
      <c r="M142" s="114">
        <f>IF(L142=0,0,IF(L142&lt;10,1,IF(MOD(L142,30)&lt;10,ROUNDDOWN(L142/30,0),ROUNDUP(L142/30,0))))</f>
        <v>1</v>
      </c>
      <c r="N142" s="113">
        <v>7</v>
      </c>
      <c r="O142" s="114">
        <f>IF(N142=0,0,IF(N142&lt;10,1,IF(MOD(N142,30)&lt;10,ROUNDDOWN(N142/30,0),ROUNDUP(N142/30,0))))</f>
        <v>1</v>
      </c>
      <c r="P142" s="113">
        <v>3</v>
      </c>
      <c r="Q142" s="114">
        <f>IF(P142=0,0,IF(P142&lt;10,1,IF(MOD(P142,40)&lt;10,ROUNDDOWN(P142/40,0),ROUNDUP(P142/40,0))))</f>
        <v>1</v>
      </c>
      <c r="R142" s="113">
        <v>5</v>
      </c>
      <c r="S142" s="114">
        <f>IF(R142=0,0,IF(R142&lt;10,1,IF(MOD(R142,40)&lt;10,ROUNDDOWN(R142/40,0),ROUNDUP(R142/40,0))))</f>
        <v>1</v>
      </c>
      <c r="T142" s="113">
        <v>5</v>
      </c>
      <c r="U142" s="114">
        <f>IF(T142=0,0,IF(T142&lt;10,1,IF(MOD(T142,40)&lt;10,ROUNDDOWN(T142/40,0),ROUNDUP(T142/40,0))))</f>
        <v>1</v>
      </c>
      <c r="V142" s="113">
        <v>8</v>
      </c>
      <c r="W142" s="114">
        <f>IF(V142=0,0,IF(V142&lt;10,1,IF(MOD(V142,40)&lt;10,ROUNDDOWN(V142/40,0),ROUNDUP(V142/40,0))))</f>
        <v>1</v>
      </c>
      <c r="X142" s="113">
        <v>9</v>
      </c>
      <c r="Y142" s="114">
        <f>IF(X142=0,0,IF(X142&lt;10,1,IF(MOD(X142,40)&lt;10,ROUNDDOWN(X142/40,0),ROUNDUP(X142/40,0))))</f>
        <v>1</v>
      </c>
      <c r="Z142" s="113">
        <v>3</v>
      </c>
      <c r="AA142" s="114">
        <f>IF(Z142=0,0,IF(Z142&lt;10,1,IF(MOD(Z142,40)&lt;10,ROUNDDOWN(Z142/40,0),ROUNDUP(Z142/40,0))))</f>
        <v>1</v>
      </c>
      <c r="AB142" s="113"/>
      <c r="AC142" s="114">
        <f>IF(AB142=0,0,IF(AB142&lt;10,1,IF(MOD(AB142,40)&lt;10,ROUNDDOWN(AB142/40,0),ROUNDUP(AB142/40,0))))</f>
        <v>0</v>
      </c>
      <c r="AD142" s="113"/>
      <c r="AE142" s="114">
        <f>IF(AD142=0,0,IF(AD142&lt;10,1,IF(MOD(AD142,40)&lt;10,ROUNDDOWN(AD142/40,0),ROUNDUP(AD142/40,0))))</f>
        <v>0</v>
      </c>
      <c r="AF142" s="114"/>
      <c r="AG142" s="114">
        <f>IF(AF142=0,0,IF(AF142&lt;10,1,IF(MOD(AF142,40)&lt;10,ROUNDDOWN(AF142/40,0),ROUNDUP(AF142/40,0))))</f>
        <v>0</v>
      </c>
      <c r="AH142" s="113"/>
      <c r="AI142" s="114">
        <f>IF(AH142=0,0,IF(AH142&lt;10,1,IF(MOD(AH142,40)&lt;10,ROUNDDOWN(AH142/40,0),ROUNDUP(AH142/40,0))))</f>
        <v>0</v>
      </c>
      <c r="AJ142" s="113"/>
      <c r="AK142" s="114">
        <f>IF(AJ142=0,0,IF(AJ142&lt;10,1,IF(MOD(AJ142,40)&lt;10,ROUNDDOWN(AJ142/40,0),ROUNDUP(AJ142/40,0))))</f>
        <v>0</v>
      </c>
      <c r="AL142" s="113"/>
      <c r="AM142" s="114">
        <f>IF(AL142=0,0,IF(AL142&lt;10,1,IF(MOD(AL142,40)&lt;10,ROUNDDOWN(AL142/40,0),ROUNDUP(AL142/40,0))))</f>
        <v>0</v>
      </c>
      <c r="AN142" s="113">
        <f>SUM(J142+L142+N142+P142+R142+T142+V142+X142+Z142+AB142+AD142+AF142+AH142+AJ142+AL142)</f>
        <v>48</v>
      </c>
      <c r="AO142" s="113">
        <f>SUM(K142+M142+O142+Q142+S142+U142+W142+Y142+AA142+AC142+AE142+AG142+AI142+AK142+AM142)</f>
        <v>9</v>
      </c>
      <c r="AP142" s="113">
        <v>1</v>
      </c>
      <c r="AQ142" s="113">
        <v>2</v>
      </c>
      <c r="AR142" s="113">
        <f>SUM(AP142:AQ142)</f>
        <v>3</v>
      </c>
      <c r="AS142" s="142">
        <v>1</v>
      </c>
      <c r="AT142" s="185">
        <v>0</v>
      </c>
      <c r="AU142" s="142">
        <v>2</v>
      </c>
      <c r="AV142" s="185">
        <v>0</v>
      </c>
      <c r="AW142" s="142">
        <f>SUM(AS142:AV142)</f>
        <v>3</v>
      </c>
      <c r="AX142" s="128">
        <f>IF(AN142&lt;=0,0,IF(AN142&lt;=359,1,IF(AN142&lt;=719,2,IF(AN142&lt;=1079,3,IF(AN142&lt;=1679,4,IF(AN142&lt;=1680,5,IF(AN142&lt;=1680,1,5)))))))</f>
        <v>1</v>
      </c>
      <c r="AY142" s="129">
        <f>IF(AN142&gt;120,ROUND(((((K142+M142+O142)*30)+(J142+L142+N142))/50+(((Q142+S142+U142+W142+Y142+AA142)*40)+(P142+R142+T142+V142+X142+Z142))/50+(AC142+AE142+AG142+AI142+AK142+AM142)*2),0),IF((J142+L142+N142+P142+R142+T142+V142+X142+Z142)&lt;=0,0,IF((J142+L142+N142+P142+R142+T142+V142+X142+Z142)&lt;=20,1,IF((J142+L142+N142+P142+R142+T142+V142+X142+Z142)&lt;=40,2,IF((J142+L142+N142+P142+R142+T142+V142+X142+Z142)&lt;=60,3,IF((J142+L142+N142+P142+R142+T142+V142+X142+Z142)&lt;=80,4,IF((J142+L142+N142+P142+R142+T142+V142+X142+Z142)&lt;=100,5,IF((J142+L142+N142+P142+R142+T142+V142+X142+Z142)&lt;=120,6,0)))))))+((AC142+AE142+AG142+AI142+AK142+AM142)*2))</f>
        <v>3</v>
      </c>
      <c r="AZ142" s="113">
        <f>SUM(AX142:AY142)</f>
        <v>4</v>
      </c>
      <c r="BA142" s="113">
        <f>SUM(AP142)-AX142</f>
        <v>0</v>
      </c>
      <c r="BB142" s="113">
        <f>SUM(AQ142)-AY142</f>
        <v>-1</v>
      </c>
      <c r="BC142" s="113">
        <f>SUM(AR142)-AZ142</f>
        <v>-1</v>
      </c>
      <c r="BD142" s="130">
        <f>SUM(BC142)/AZ142*100</f>
        <v>-25</v>
      </c>
      <c r="BE142" s="113">
        <v>1</v>
      </c>
      <c r="BF142" s="113"/>
      <c r="BG142" s="113"/>
      <c r="BH142" s="113">
        <f>SUM(BC142)-BE142-BF142+BG142</f>
        <v>-2</v>
      </c>
      <c r="BI142" s="130">
        <f>SUM(BH142)/AZ142*100</f>
        <v>-50</v>
      </c>
      <c r="BK142" s="112"/>
      <c r="BL142" s="150"/>
      <c r="BM142" s="112"/>
      <c r="BN142" s="112"/>
      <c r="BO142" s="112"/>
      <c r="BP142" s="112"/>
      <c r="BQ142" s="112"/>
      <c r="BR142" s="112"/>
      <c r="BS142" s="112"/>
      <c r="BT142" s="112"/>
      <c r="BU142" s="112"/>
      <c r="BV142" s="112"/>
      <c r="BW142" s="112"/>
      <c r="BX142" s="112"/>
      <c r="BY142" s="112"/>
      <c r="BZ142" s="112"/>
      <c r="CA142" s="112"/>
      <c r="CB142" s="112"/>
      <c r="CC142" s="112"/>
      <c r="CD142" s="112"/>
      <c r="CE142" s="112"/>
      <c r="CF142" s="112"/>
      <c r="CG142" s="112"/>
      <c r="CH142" s="112"/>
      <c r="CI142" s="112"/>
      <c r="CJ142" s="112"/>
      <c r="CK142" s="112"/>
      <c r="CL142" s="112"/>
      <c r="CM142" s="112"/>
      <c r="CN142" s="112"/>
      <c r="CO142" s="112"/>
    </row>
    <row r="143" spans="1:93" s="161" customFormat="1">
      <c r="A143" s="154"/>
      <c r="B143" s="154"/>
      <c r="C143" s="155" t="s">
        <v>369</v>
      </c>
      <c r="D143" s="155"/>
      <c r="E143" s="155"/>
      <c r="F143" s="155"/>
      <c r="G143" s="154"/>
      <c r="H143" s="154"/>
      <c r="I143" s="154"/>
      <c r="J143" s="156" t="s">
        <v>457</v>
      </c>
      <c r="K143" s="157"/>
      <c r="L143" s="154"/>
      <c r="M143" s="157"/>
      <c r="N143" s="154"/>
      <c r="O143" s="157"/>
      <c r="P143" s="154"/>
      <c r="Q143" s="157"/>
      <c r="R143" s="154"/>
      <c r="S143" s="157"/>
      <c r="T143" s="154"/>
      <c r="U143" s="157"/>
      <c r="V143" s="154"/>
      <c r="W143" s="157"/>
      <c r="X143" s="154"/>
      <c r="Y143" s="157"/>
      <c r="Z143" s="154"/>
      <c r="AA143" s="157"/>
      <c r="AB143" s="154"/>
      <c r="AC143" s="157"/>
      <c r="AD143" s="154"/>
      <c r="AE143" s="157"/>
      <c r="AF143" s="157"/>
      <c r="AG143" s="157"/>
      <c r="AH143" s="154"/>
      <c r="AI143" s="157"/>
      <c r="AJ143" s="154"/>
      <c r="AK143" s="157"/>
      <c r="AL143" s="154"/>
      <c r="AM143" s="157"/>
      <c r="AN143" s="163"/>
      <c r="AO143" s="154"/>
      <c r="AP143" s="154"/>
      <c r="AQ143" s="154"/>
      <c r="AR143" s="154"/>
      <c r="AS143" s="154"/>
      <c r="AT143" s="185"/>
      <c r="AU143" s="154"/>
      <c r="AV143" s="185"/>
      <c r="AW143" s="154"/>
      <c r="AX143" s="158"/>
      <c r="AY143" s="159"/>
      <c r="AZ143" s="154"/>
      <c r="BA143" s="154"/>
      <c r="BB143" s="154"/>
      <c r="BC143" s="154"/>
      <c r="BD143" s="160"/>
      <c r="BE143" s="154"/>
      <c r="BF143" s="154"/>
      <c r="BG143" s="154"/>
      <c r="BH143" s="154"/>
      <c r="BI143" s="160"/>
      <c r="BK143" s="162"/>
      <c r="BL143" s="150"/>
      <c r="BM143" s="162"/>
      <c r="BN143" s="162"/>
      <c r="BO143" s="162"/>
      <c r="BP143" s="162"/>
      <c r="BQ143" s="162"/>
      <c r="BR143" s="162"/>
      <c r="BS143" s="162"/>
      <c r="BT143" s="162"/>
      <c r="BU143" s="162"/>
      <c r="BV143" s="162"/>
      <c r="BW143" s="162"/>
      <c r="BX143" s="162"/>
      <c r="BY143" s="162"/>
      <c r="BZ143" s="162"/>
      <c r="CA143" s="162"/>
      <c r="CB143" s="162"/>
      <c r="CC143" s="162"/>
      <c r="CD143" s="162"/>
      <c r="CE143" s="162"/>
      <c r="CF143" s="162"/>
      <c r="CG143" s="162"/>
      <c r="CH143" s="162"/>
      <c r="CI143" s="162"/>
      <c r="CJ143" s="162"/>
      <c r="CK143" s="162"/>
      <c r="CL143" s="162"/>
      <c r="CM143" s="162"/>
      <c r="CN143" s="162"/>
      <c r="CO143" s="162"/>
    </row>
    <row r="144" spans="1:93" s="161" customFormat="1">
      <c r="A144" s="154"/>
      <c r="B144" s="154"/>
      <c r="C144" s="155" t="s">
        <v>513</v>
      </c>
      <c r="D144" s="155"/>
      <c r="E144" s="155"/>
      <c r="F144" s="155"/>
      <c r="G144" s="154"/>
      <c r="H144" s="154"/>
      <c r="I144" s="154"/>
      <c r="J144" s="156" t="s">
        <v>556</v>
      </c>
      <c r="K144" s="157"/>
      <c r="L144" s="154"/>
      <c r="M144" s="157"/>
      <c r="N144" s="154"/>
      <c r="O144" s="157"/>
      <c r="P144" s="154"/>
      <c r="Q144" s="157"/>
      <c r="R144" s="154"/>
      <c r="S144" s="157"/>
      <c r="T144" s="154"/>
      <c r="U144" s="157"/>
      <c r="V144" s="154"/>
      <c r="W144" s="157"/>
      <c r="X144" s="154"/>
      <c r="Y144" s="157"/>
      <c r="Z144" s="154"/>
      <c r="AA144" s="157"/>
      <c r="AB144" s="154"/>
      <c r="AC144" s="157"/>
      <c r="AD144" s="154"/>
      <c r="AE144" s="157"/>
      <c r="AF144" s="157"/>
      <c r="AG144" s="157"/>
      <c r="AH144" s="154"/>
      <c r="AI144" s="157"/>
      <c r="AJ144" s="154"/>
      <c r="AK144" s="157"/>
      <c r="AL144" s="154"/>
      <c r="AM144" s="157"/>
      <c r="AN144" s="163"/>
      <c r="AO144" s="154"/>
      <c r="AP144" s="154"/>
      <c r="AQ144" s="154"/>
      <c r="AR144" s="154"/>
      <c r="AS144" s="154"/>
      <c r="AT144" s="185"/>
      <c r="AU144" s="154"/>
      <c r="AV144" s="185"/>
      <c r="AW144" s="154"/>
      <c r="AX144" s="158"/>
      <c r="AY144" s="159"/>
      <c r="AZ144" s="154"/>
      <c r="BA144" s="154"/>
      <c r="BB144" s="154"/>
      <c r="BC144" s="154"/>
      <c r="BD144" s="160"/>
      <c r="BE144" s="154"/>
      <c r="BF144" s="154"/>
      <c r="BG144" s="154"/>
      <c r="BH144" s="154"/>
      <c r="BI144" s="160"/>
      <c r="BK144" s="162"/>
      <c r="BL144" s="150"/>
      <c r="BM144" s="162"/>
      <c r="BN144" s="162"/>
      <c r="BO144" s="162"/>
      <c r="BP144" s="162"/>
      <c r="BQ144" s="162"/>
      <c r="BR144" s="162"/>
      <c r="BS144" s="162"/>
      <c r="BT144" s="162"/>
      <c r="BU144" s="162"/>
      <c r="BV144" s="162"/>
      <c r="BW144" s="162"/>
      <c r="BX144" s="162"/>
      <c r="BY144" s="162"/>
      <c r="BZ144" s="162"/>
      <c r="CA144" s="162"/>
      <c r="CB144" s="162"/>
      <c r="CC144" s="162"/>
      <c r="CD144" s="162"/>
      <c r="CE144" s="162"/>
      <c r="CF144" s="162"/>
      <c r="CG144" s="162"/>
      <c r="CH144" s="162"/>
      <c r="CI144" s="162"/>
      <c r="CJ144" s="162"/>
      <c r="CK144" s="162"/>
      <c r="CL144" s="162"/>
      <c r="CM144" s="162"/>
      <c r="CN144" s="162"/>
      <c r="CO144" s="162"/>
    </row>
    <row r="145" spans="1:93" s="111" customFormat="1">
      <c r="A145" s="113">
        <v>46</v>
      </c>
      <c r="B145" s="113">
        <v>40010097</v>
      </c>
      <c r="C145" s="126" t="s">
        <v>56</v>
      </c>
      <c r="D145" s="126" t="s">
        <v>200</v>
      </c>
      <c r="E145" s="126" t="s">
        <v>183</v>
      </c>
      <c r="F145" s="126" t="s">
        <v>181</v>
      </c>
      <c r="G145" s="113">
        <v>24</v>
      </c>
      <c r="H145" s="113">
        <v>1</v>
      </c>
      <c r="I145" s="113" t="s">
        <v>283</v>
      </c>
      <c r="J145" s="113">
        <v>0</v>
      </c>
      <c r="K145" s="114">
        <f>IF(J145=0,0,IF(J145&lt;10,1,IF(MOD(J145,30)&lt;10,ROUNDDOWN(J145/30,0),ROUNDUP(J145/30,0))))</f>
        <v>0</v>
      </c>
      <c r="L145" s="113">
        <v>12</v>
      </c>
      <c r="M145" s="114">
        <f>IF(L145=0,0,IF(L145&lt;10,1,IF(MOD(L145,30)&lt;10,ROUNDDOWN(L145/30,0),ROUNDUP(L145/30,0))))</f>
        <v>1</v>
      </c>
      <c r="N145" s="113">
        <v>10</v>
      </c>
      <c r="O145" s="114">
        <f>IF(N145=0,0,IF(N145&lt;10,1,IF(MOD(N145,30)&lt;10,ROUNDDOWN(N145/30,0),ROUNDUP(N145/30,0))))</f>
        <v>1</v>
      </c>
      <c r="P145" s="113">
        <v>6</v>
      </c>
      <c r="Q145" s="114">
        <f>IF(P145=0,0,IF(P145&lt;10,1,IF(MOD(P145,40)&lt;10,ROUNDDOWN(P145/40,0),ROUNDUP(P145/40,0))))</f>
        <v>1</v>
      </c>
      <c r="R145" s="113">
        <v>8</v>
      </c>
      <c r="S145" s="114">
        <f>IF(R145=0,0,IF(R145&lt;10,1,IF(MOD(R145,40)&lt;10,ROUNDDOWN(R145/40,0),ROUNDUP(R145/40,0))))</f>
        <v>1</v>
      </c>
      <c r="T145" s="113">
        <v>5</v>
      </c>
      <c r="U145" s="114">
        <f>IF(T145=0,0,IF(T145&lt;10,1,IF(MOD(T145,40)&lt;10,ROUNDDOWN(T145/40,0),ROUNDUP(T145/40,0))))</f>
        <v>1</v>
      </c>
      <c r="V145" s="113">
        <v>8</v>
      </c>
      <c r="W145" s="114">
        <f>IF(V145=0,0,IF(V145&lt;10,1,IF(MOD(V145,40)&lt;10,ROUNDDOWN(V145/40,0),ROUNDUP(V145/40,0))))</f>
        <v>1</v>
      </c>
      <c r="X145" s="113">
        <v>10</v>
      </c>
      <c r="Y145" s="114">
        <f>IF(X145=0,0,IF(X145&lt;10,1,IF(MOD(X145,40)&lt;10,ROUNDDOWN(X145/40,0),ROUNDUP(X145/40,0))))</f>
        <v>1</v>
      </c>
      <c r="Z145" s="113">
        <v>7</v>
      </c>
      <c r="AA145" s="114">
        <f>IF(Z145=0,0,IF(Z145&lt;10,1,IF(MOD(Z145,40)&lt;10,ROUNDDOWN(Z145/40,0),ROUNDUP(Z145/40,0))))</f>
        <v>1</v>
      </c>
      <c r="AB145" s="113"/>
      <c r="AC145" s="114">
        <f>IF(AB145=0,0,IF(AB145&lt;10,1,IF(MOD(AB145,40)&lt;10,ROUNDDOWN(AB145/40,0),ROUNDUP(AB145/40,0))))</f>
        <v>0</v>
      </c>
      <c r="AD145" s="113"/>
      <c r="AE145" s="114">
        <f>IF(AD145=0,0,IF(AD145&lt;10,1,IF(MOD(AD145,40)&lt;10,ROUNDDOWN(AD145/40,0),ROUNDUP(AD145/40,0))))</f>
        <v>0</v>
      </c>
      <c r="AF145" s="114"/>
      <c r="AG145" s="114">
        <f>IF(AF145=0,0,IF(AF145&lt;10,1,IF(MOD(AF145,40)&lt;10,ROUNDDOWN(AF145/40,0),ROUNDUP(AF145/40,0))))</f>
        <v>0</v>
      </c>
      <c r="AH145" s="113"/>
      <c r="AI145" s="114">
        <f>IF(AH145=0,0,IF(AH145&lt;10,1,IF(MOD(AH145,40)&lt;10,ROUNDDOWN(AH145/40,0),ROUNDUP(AH145/40,0))))</f>
        <v>0</v>
      </c>
      <c r="AJ145" s="113"/>
      <c r="AK145" s="114">
        <f>IF(AJ145=0,0,IF(AJ145&lt;10,1,IF(MOD(AJ145,40)&lt;10,ROUNDDOWN(AJ145/40,0),ROUNDUP(AJ145/40,0))))</f>
        <v>0</v>
      </c>
      <c r="AL145" s="113"/>
      <c r="AM145" s="114">
        <f>IF(AL145=0,0,IF(AL145&lt;10,1,IF(MOD(AL145,40)&lt;10,ROUNDDOWN(AL145/40,0),ROUNDUP(AL145/40,0))))</f>
        <v>0</v>
      </c>
      <c r="AN145" s="113">
        <f>SUM(J145+L145+N145+P145+R145+T145+V145+X145+Z145+AB145+AD145+AF145+AH145+AJ145+AL145)</f>
        <v>66</v>
      </c>
      <c r="AO145" s="113">
        <f>SUM(K145+M145+O145+Q145+S145+U145+W145+Y145+AA145+AC145+AE145+AG145+AI145+AK145+AM145)</f>
        <v>8</v>
      </c>
      <c r="AP145" s="113">
        <v>1</v>
      </c>
      <c r="AQ145" s="113">
        <v>3</v>
      </c>
      <c r="AR145" s="113">
        <f>SUM(AP145:AQ145)</f>
        <v>4</v>
      </c>
      <c r="AS145" s="142">
        <v>1</v>
      </c>
      <c r="AT145" s="185">
        <v>0</v>
      </c>
      <c r="AU145" s="142">
        <v>3</v>
      </c>
      <c r="AV145" s="185">
        <v>0</v>
      </c>
      <c r="AW145" s="142">
        <f>SUM(AS145:AV145)</f>
        <v>4</v>
      </c>
      <c r="AX145" s="128">
        <f>IF(AN145&lt;=0,0,IF(AN145&lt;=359,1,IF(AN145&lt;=719,2,IF(AN145&lt;=1079,3,IF(AN145&lt;=1679,4,IF(AN145&lt;=1680,5,IF(AN145&lt;=1680,1,5)))))))</f>
        <v>1</v>
      </c>
      <c r="AY145" s="129">
        <f>IF(AN145&gt;120,ROUND(((((K145+M145+O145)*30)+(J145+L145+N145))/50+(((Q145+S145+U145+W145+Y145+AA145)*40)+(P145+R145+T145+V145+X145+Z145))/50+(AC145+AE145+AG145+AI145+AK145+AM145)*2),0),IF((J145+L145+N145+P145+R145+T145+V145+X145+Z145)&lt;=0,0,IF((J145+L145+N145+P145+R145+T145+V145+X145+Z145)&lt;=20,1,IF((J145+L145+N145+P145+R145+T145+V145+X145+Z145)&lt;=40,2,IF((J145+L145+N145+P145+R145+T145+V145+X145+Z145)&lt;=60,3,IF((J145+L145+N145+P145+R145+T145+V145+X145+Z145)&lt;=80,4,IF((J145+L145+N145+P145+R145+T145+V145+X145+Z145)&lt;=100,5,IF((J145+L145+N145+P145+R145+T145+V145+X145+Z145)&lt;=120,6,0)))))))+((AC145+AE145+AG145+AI145+AK145+AM145)*2))</f>
        <v>4</v>
      </c>
      <c r="AZ145" s="113">
        <f>SUM(AX145:AY145)</f>
        <v>5</v>
      </c>
      <c r="BA145" s="113">
        <f>SUM(AP145)-AX145</f>
        <v>0</v>
      </c>
      <c r="BB145" s="113">
        <f>SUM(AQ145)-AY145</f>
        <v>-1</v>
      </c>
      <c r="BC145" s="113">
        <f>SUM(AR145)-AZ145</f>
        <v>-1</v>
      </c>
      <c r="BD145" s="130">
        <f>SUM(BC145)/AZ145*100</f>
        <v>-20</v>
      </c>
      <c r="BE145" s="113">
        <v>0</v>
      </c>
      <c r="BF145" s="113"/>
      <c r="BG145" s="113"/>
      <c r="BH145" s="113">
        <f>SUM(BC145)-BE145-BF145+BG145</f>
        <v>-1</v>
      </c>
      <c r="BI145" s="130">
        <f>SUM(BH145)/AZ145*100</f>
        <v>-20</v>
      </c>
      <c r="BK145" s="112"/>
      <c r="BL145" s="150"/>
      <c r="BM145" s="112"/>
      <c r="BN145" s="112"/>
      <c r="BO145" s="112"/>
      <c r="BP145" s="112"/>
      <c r="BQ145" s="112"/>
      <c r="BR145" s="112"/>
      <c r="BS145" s="112"/>
      <c r="BT145" s="112"/>
      <c r="BU145" s="112"/>
      <c r="BV145" s="112"/>
      <c r="BW145" s="112"/>
      <c r="BX145" s="112"/>
      <c r="BY145" s="112"/>
      <c r="BZ145" s="112"/>
      <c r="CA145" s="112"/>
      <c r="CB145" s="112"/>
      <c r="CC145" s="112"/>
      <c r="CD145" s="112"/>
      <c r="CE145" s="112"/>
      <c r="CF145" s="112"/>
      <c r="CG145" s="112"/>
      <c r="CH145" s="112"/>
      <c r="CI145" s="112"/>
      <c r="CJ145" s="112"/>
      <c r="CK145" s="112"/>
      <c r="CL145" s="112"/>
      <c r="CM145" s="112"/>
      <c r="CN145" s="112"/>
      <c r="CO145" s="112"/>
    </row>
    <row r="146" spans="1:93" s="161" customFormat="1">
      <c r="A146" s="154"/>
      <c r="B146" s="154"/>
      <c r="C146" s="155" t="s">
        <v>369</v>
      </c>
      <c r="D146" s="155"/>
      <c r="E146" s="155"/>
      <c r="F146" s="155"/>
      <c r="G146" s="154"/>
      <c r="H146" s="154"/>
      <c r="I146" s="154"/>
      <c r="J146" s="156" t="s">
        <v>371</v>
      </c>
      <c r="K146" s="157"/>
      <c r="L146" s="154"/>
      <c r="M146" s="157"/>
      <c r="N146" s="154"/>
      <c r="O146" s="157"/>
      <c r="P146" s="154"/>
      <c r="Q146" s="157"/>
      <c r="R146" s="154"/>
      <c r="S146" s="157"/>
      <c r="T146" s="154"/>
      <c r="U146" s="157"/>
      <c r="V146" s="154"/>
      <c r="W146" s="157"/>
      <c r="X146" s="154"/>
      <c r="Y146" s="157"/>
      <c r="Z146" s="154"/>
      <c r="AA146" s="157"/>
      <c r="AB146" s="154"/>
      <c r="AC146" s="157"/>
      <c r="AD146" s="154"/>
      <c r="AE146" s="157"/>
      <c r="AF146" s="157"/>
      <c r="AG146" s="157"/>
      <c r="AH146" s="154"/>
      <c r="AI146" s="157"/>
      <c r="AJ146" s="154"/>
      <c r="AK146" s="157"/>
      <c r="AL146" s="154"/>
      <c r="AM146" s="157"/>
      <c r="AN146" s="154"/>
      <c r="AO146" s="154"/>
      <c r="AP146" s="154"/>
      <c r="AQ146" s="154"/>
      <c r="AR146" s="154"/>
      <c r="AS146" s="154"/>
      <c r="AT146" s="185"/>
      <c r="AU146" s="154"/>
      <c r="AV146" s="185"/>
      <c r="AW146" s="154"/>
      <c r="AX146" s="158"/>
      <c r="AY146" s="159"/>
      <c r="AZ146" s="154"/>
      <c r="BA146" s="154"/>
      <c r="BB146" s="154"/>
      <c r="BC146" s="154"/>
      <c r="BD146" s="160"/>
      <c r="BE146" s="154"/>
      <c r="BF146" s="154"/>
      <c r="BG146" s="154"/>
      <c r="BH146" s="154"/>
      <c r="BI146" s="160"/>
      <c r="BK146" s="162"/>
      <c r="BL146" s="150"/>
      <c r="BM146" s="162"/>
      <c r="BN146" s="162"/>
      <c r="BO146" s="162"/>
      <c r="BP146" s="162"/>
      <c r="BQ146" s="162"/>
      <c r="BR146" s="162"/>
      <c r="BS146" s="162"/>
      <c r="BT146" s="162"/>
      <c r="BU146" s="162"/>
      <c r="BV146" s="162"/>
      <c r="BW146" s="162"/>
      <c r="BX146" s="162"/>
      <c r="BY146" s="162"/>
      <c r="BZ146" s="162"/>
      <c r="CA146" s="162"/>
      <c r="CB146" s="162"/>
      <c r="CC146" s="162"/>
      <c r="CD146" s="162"/>
      <c r="CE146" s="162"/>
      <c r="CF146" s="162"/>
      <c r="CG146" s="162"/>
      <c r="CH146" s="162"/>
      <c r="CI146" s="162"/>
      <c r="CJ146" s="162"/>
      <c r="CK146" s="162"/>
      <c r="CL146" s="162"/>
      <c r="CM146" s="162"/>
      <c r="CN146" s="162"/>
      <c r="CO146" s="162"/>
    </row>
    <row r="147" spans="1:93" s="161" customFormat="1">
      <c r="A147" s="154"/>
      <c r="B147" s="154"/>
      <c r="C147" s="155" t="s">
        <v>513</v>
      </c>
      <c r="D147" s="155"/>
      <c r="E147" s="155"/>
      <c r="F147" s="155"/>
      <c r="G147" s="154"/>
      <c r="H147" s="154"/>
      <c r="I147" s="154"/>
      <c r="J147" s="156" t="s">
        <v>557</v>
      </c>
      <c r="K147" s="157"/>
      <c r="L147" s="154"/>
      <c r="M147" s="157"/>
      <c r="N147" s="154"/>
      <c r="O147" s="157"/>
      <c r="P147" s="154"/>
      <c r="Q147" s="157"/>
      <c r="R147" s="154"/>
      <c r="S147" s="157"/>
      <c r="T147" s="154"/>
      <c r="U147" s="157"/>
      <c r="V147" s="154"/>
      <c r="W147" s="157"/>
      <c r="X147" s="154"/>
      <c r="Y147" s="157"/>
      <c r="Z147" s="154"/>
      <c r="AA147" s="157"/>
      <c r="AB147" s="154"/>
      <c r="AC147" s="157"/>
      <c r="AD147" s="154"/>
      <c r="AE147" s="157"/>
      <c r="AF147" s="157"/>
      <c r="AG147" s="157"/>
      <c r="AH147" s="154"/>
      <c r="AI147" s="157"/>
      <c r="AJ147" s="154"/>
      <c r="AK147" s="157"/>
      <c r="AL147" s="154"/>
      <c r="AM147" s="157"/>
      <c r="AN147" s="154"/>
      <c r="AO147" s="154"/>
      <c r="AP147" s="154"/>
      <c r="AQ147" s="154"/>
      <c r="AR147" s="154"/>
      <c r="AS147" s="154"/>
      <c r="AT147" s="185"/>
      <c r="AU147" s="154"/>
      <c r="AV147" s="185"/>
      <c r="AW147" s="154"/>
      <c r="AX147" s="158"/>
      <c r="AY147" s="159"/>
      <c r="AZ147" s="154"/>
      <c r="BA147" s="154"/>
      <c r="BB147" s="154"/>
      <c r="BC147" s="154"/>
      <c r="BD147" s="160"/>
      <c r="BE147" s="154"/>
      <c r="BF147" s="154"/>
      <c r="BG147" s="154"/>
      <c r="BH147" s="154"/>
      <c r="BI147" s="160"/>
      <c r="BK147" s="162"/>
      <c r="BL147" s="150"/>
      <c r="BM147" s="162"/>
      <c r="BN147" s="162"/>
      <c r="BO147" s="162"/>
      <c r="BP147" s="162"/>
      <c r="BQ147" s="162"/>
      <c r="BR147" s="162"/>
      <c r="BS147" s="162"/>
      <c r="BT147" s="162"/>
      <c r="BU147" s="162"/>
      <c r="BV147" s="162"/>
      <c r="BW147" s="162"/>
      <c r="BX147" s="162"/>
      <c r="BY147" s="162"/>
      <c r="BZ147" s="162"/>
      <c r="CA147" s="162"/>
      <c r="CB147" s="162"/>
      <c r="CC147" s="162"/>
      <c r="CD147" s="162"/>
      <c r="CE147" s="162"/>
      <c r="CF147" s="162"/>
      <c r="CG147" s="162"/>
      <c r="CH147" s="162"/>
      <c r="CI147" s="162"/>
      <c r="CJ147" s="162"/>
      <c r="CK147" s="162"/>
      <c r="CL147" s="162"/>
      <c r="CM147" s="162"/>
      <c r="CN147" s="162"/>
      <c r="CO147" s="162"/>
    </row>
    <row r="148" spans="1:93" s="111" customFormat="1">
      <c r="A148" s="113">
        <v>47</v>
      </c>
      <c r="B148" s="113">
        <v>40010029</v>
      </c>
      <c r="C148" s="126" t="s">
        <v>85</v>
      </c>
      <c r="D148" s="126" t="s">
        <v>190</v>
      </c>
      <c r="E148" s="126" t="s">
        <v>183</v>
      </c>
      <c r="F148" s="126" t="s">
        <v>181</v>
      </c>
      <c r="G148" s="113">
        <v>15</v>
      </c>
      <c r="H148" s="113">
        <v>1</v>
      </c>
      <c r="I148" s="113" t="s">
        <v>283</v>
      </c>
      <c r="J148" s="113">
        <v>0</v>
      </c>
      <c r="K148" s="114">
        <f>IF(J148=0,0,IF(J148&lt;10,1,IF(MOD(J148,30)&lt;10,ROUNDDOWN(J148/30,0),ROUNDUP(J148/30,0))))</f>
        <v>0</v>
      </c>
      <c r="L148" s="113">
        <v>13</v>
      </c>
      <c r="M148" s="114">
        <f>IF(L148=0,0,IF(L148&lt;10,1,IF(MOD(L148,30)&lt;10,ROUNDDOWN(L148/30,0),ROUNDUP(L148/30,0))))</f>
        <v>1</v>
      </c>
      <c r="N148" s="113">
        <v>13</v>
      </c>
      <c r="O148" s="114">
        <f>IF(N148=0,0,IF(N148&lt;10,1,IF(MOD(N148,30)&lt;10,ROUNDDOWN(N148/30,0),ROUNDUP(N148/30,0))))</f>
        <v>1</v>
      </c>
      <c r="P148" s="113">
        <v>17</v>
      </c>
      <c r="Q148" s="114">
        <f>IF(P148=0,0,IF(P148&lt;10,1,IF(MOD(P148,40)&lt;10,ROUNDDOWN(P148/40,0),ROUNDUP(P148/40,0))))</f>
        <v>1</v>
      </c>
      <c r="R148" s="113">
        <v>10</v>
      </c>
      <c r="S148" s="114">
        <f>IF(R148=0,0,IF(R148&lt;10,1,IF(MOD(R148,40)&lt;10,ROUNDDOWN(R148/40,0),ROUNDUP(R148/40,0))))</f>
        <v>1</v>
      </c>
      <c r="T148" s="113">
        <v>9</v>
      </c>
      <c r="U148" s="114">
        <f>IF(T148=0,0,IF(T148&lt;10,1,IF(MOD(T148,40)&lt;10,ROUNDDOWN(T148/40,0),ROUNDUP(T148/40,0))))</f>
        <v>1</v>
      </c>
      <c r="V148" s="113">
        <v>10</v>
      </c>
      <c r="W148" s="114">
        <f>IF(V148=0,0,IF(V148&lt;10,1,IF(MOD(V148,40)&lt;10,ROUNDDOWN(V148/40,0),ROUNDUP(V148/40,0))))</f>
        <v>1</v>
      </c>
      <c r="X148" s="113">
        <v>7</v>
      </c>
      <c r="Y148" s="114">
        <f>IF(X148=0,0,IF(X148&lt;10,1,IF(MOD(X148,40)&lt;10,ROUNDDOWN(X148/40,0),ROUNDUP(X148/40,0))))</f>
        <v>1</v>
      </c>
      <c r="Z148" s="113">
        <v>8</v>
      </c>
      <c r="AA148" s="114">
        <f>IF(Z148=0,0,IF(Z148&lt;10,1,IF(MOD(Z148,40)&lt;10,ROUNDDOWN(Z148/40,0),ROUNDUP(Z148/40,0))))</f>
        <v>1</v>
      </c>
      <c r="AB148" s="113"/>
      <c r="AC148" s="114">
        <f>IF(AB148=0,0,IF(AB148&lt;10,1,IF(MOD(AB148,40)&lt;10,ROUNDDOWN(AB148/40,0),ROUNDUP(AB148/40,0))))</f>
        <v>0</v>
      </c>
      <c r="AD148" s="113"/>
      <c r="AE148" s="114">
        <f>IF(AD148=0,0,IF(AD148&lt;10,1,IF(MOD(AD148,40)&lt;10,ROUNDDOWN(AD148/40,0),ROUNDUP(AD148/40,0))))</f>
        <v>0</v>
      </c>
      <c r="AF148" s="114"/>
      <c r="AG148" s="114">
        <f>IF(AF148=0,0,IF(AF148&lt;10,1,IF(MOD(AF148,40)&lt;10,ROUNDDOWN(AF148/40,0),ROUNDUP(AF148/40,0))))</f>
        <v>0</v>
      </c>
      <c r="AH148" s="113"/>
      <c r="AI148" s="114">
        <f>IF(AH148=0,0,IF(AH148&lt;10,1,IF(MOD(AH148,40)&lt;10,ROUNDDOWN(AH148/40,0),ROUNDUP(AH148/40,0))))</f>
        <v>0</v>
      </c>
      <c r="AJ148" s="113"/>
      <c r="AK148" s="114">
        <f>IF(AJ148=0,0,IF(AJ148&lt;10,1,IF(MOD(AJ148,40)&lt;10,ROUNDDOWN(AJ148/40,0),ROUNDUP(AJ148/40,0))))</f>
        <v>0</v>
      </c>
      <c r="AL148" s="113"/>
      <c r="AM148" s="114">
        <f>IF(AL148=0,0,IF(AL148&lt;10,1,IF(MOD(AL148,40)&lt;10,ROUNDDOWN(AL148/40,0),ROUNDUP(AL148/40,0))))</f>
        <v>0</v>
      </c>
      <c r="AN148" s="113">
        <f>SUM(J148+L148+N148+P148+R148+T148+V148+X148+Z148+AB148+AD148+AF148+AH148+AJ148+AL148)</f>
        <v>87</v>
      </c>
      <c r="AO148" s="113">
        <f>SUM(K148+M148+O148+Q148+S148+U148+W148+Y148+AA148+AC148+AE148+AG148+AI148+AK148+AM148)</f>
        <v>8</v>
      </c>
      <c r="AP148" s="113">
        <v>1</v>
      </c>
      <c r="AQ148" s="113">
        <v>4</v>
      </c>
      <c r="AR148" s="113">
        <f>SUM(AP148:AQ148)</f>
        <v>5</v>
      </c>
      <c r="AS148" s="142">
        <v>1</v>
      </c>
      <c r="AT148" s="185">
        <v>0</v>
      </c>
      <c r="AU148" s="142">
        <v>4</v>
      </c>
      <c r="AV148" s="185">
        <v>0</v>
      </c>
      <c r="AW148" s="142">
        <f>SUM(AS148:AV148)</f>
        <v>5</v>
      </c>
      <c r="AX148" s="128">
        <f>IF(AN148&lt;=0,0,IF(AN148&lt;=359,1,IF(AN148&lt;=719,2,IF(AN148&lt;=1079,3,IF(AN148&lt;=1679,4,IF(AN148&lt;=1680,5,IF(AN148&lt;=1680,1,5)))))))</f>
        <v>1</v>
      </c>
      <c r="AY148" s="129">
        <f>IF(AN148&gt;120,ROUND(((((K148+M148+O148)*30)+(J148+L148+N148))/50+(((Q148+S148+U148+W148+Y148+AA148)*40)+(P148+R148+T148+V148+X148+Z148))/50+(AC148+AE148+AG148+AI148+AK148+AM148)*2),0),IF((J148+L148+N148+P148+R148+T148+V148+X148+Z148)&lt;=0,0,IF((J148+L148+N148+P148+R148+T148+V148+X148+Z148)&lt;=20,1,IF((J148+L148+N148+P148+R148+T148+V148+X148+Z148)&lt;=40,2,IF((J148+L148+N148+P148+R148+T148+V148+X148+Z148)&lt;=60,3,IF((J148+L148+N148+P148+R148+T148+V148+X148+Z148)&lt;=80,4,IF((J148+L148+N148+P148+R148+T148+V148+X148+Z148)&lt;=100,5,IF((J148+L148+N148+P148+R148+T148+V148+X148+Z148)&lt;=120,6,0)))))))+((AC148+AE148+AG148+AI148+AK148+AM148)*2))</f>
        <v>5</v>
      </c>
      <c r="AZ148" s="113">
        <f>SUM(AX148:AY148)</f>
        <v>6</v>
      </c>
      <c r="BA148" s="113">
        <f>SUM(AP148)-AX148</f>
        <v>0</v>
      </c>
      <c r="BB148" s="113">
        <f>SUM(AQ148)-AY148</f>
        <v>-1</v>
      </c>
      <c r="BC148" s="113">
        <f>SUM(AR148)-AZ148</f>
        <v>-1</v>
      </c>
      <c r="BD148" s="130">
        <f>SUM(BC148)/AZ148*100</f>
        <v>-16.666666666666664</v>
      </c>
      <c r="BE148" s="113">
        <v>0</v>
      </c>
      <c r="BF148" s="113"/>
      <c r="BG148" s="113"/>
      <c r="BH148" s="113">
        <f>SUM(BC148)-BE148-BF148+BG148</f>
        <v>-1</v>
      </c>
      <c r="BI148" s="130">
        <f>SUM(BH148)/AZ148*100</f>
        <v>-16.666666666666664</v>
      </c>
      <c r="BK148" s="112"/>
      <c r="BL148" s="150"/>
      <c r="BM148" s="112"/>
      <c r="BN148" s="112"/>
      <c r="BO148" s="112"/>
      <c r="BP148" s="112"/>
      <c r="BQ148" s="112"/>
      <c r="BR148" s="112"/>
      <c r="BS148" s="112"/>
      <c r="BT148" s="112"/>
      <c r="BU148" s="112"/>
      <c r="BV148" s="112"/>
      <c r="BW148" s="112"/>
      <c r="BX148" s="112"/>
      <c r="BY148" s="112"/>
      <c r="BZ148" s="112"/>
      <c r="CA148" s="112"/>
      <c r="CB148" s="112"/>
      <c r="CC148" s="112"/>
      <c r="CD148" s="112"/>
      <c r="CE148" s="112"/>
      <c r="CF148" s="112"/>
      <c r="CG148" s="112"/>
      <c r="CH148" s="112"/>
      <c r="CI148" s="112"/>
      <c r="CJ148" s="112"/>
      <c r="CK148" s="112"/>
      <c r="CL148" s="112"/>
      <c r="CM148" s="112"/>
      <c r="CN148" s="112"/>
      <c r="CO148" s="112"/>
    </row>
    <row r="149" spans="1:93" s="161" customFormat="1">
      <c r="A149" s="154"/>
      <c r="B149" s="154"/>
      <c r="C149" s="155" t="s">
        <v>369</v>
      </c>
      <c r="D149" s="155"/>
      <c r="E149" s="155"/>
      <c r="F149" s="155"/>
      <c r="G149" s="154"/>
      <c r="H149" s="154"/>
      <c r="I149" s="154"/>
      <c r="J149" s="156" t="s">
        <v>459</v>
      </c>
      <c r="K149" s="157"/>
      <c r="L149" s="154"/>
      <c r="M149" s="157"/>
      <c r="N149" s="154"/>
      <c r="O149" s="157"/>
      <c r="P149" s="154"/>
      <c r="Q149" s="157"/>
      <c r="R149" s="154"/>
      <c r="S149" s="157"/>
      <c r="T149" s="154"/>
      <c r="U149" s="157"/>
      <c r="V149" s="154"/>
      <c r="W149" s="157"/>
      <c r="X149" s="154"/>
      <c r="Y149" s="157"/>
      <c r="Z149" s="154"/>
      <c r="AA149" s="157"/>
      <c r="AB149" s="154"/>
      <c r="AC149" s="157"/>
      <c r="AD149" s="154"/>
      <c r="AE149" s="157"/>
      <c r="AF149" s="157"/>
      <c r="AG149" s="157"/>
      <c r="AH149" s="154"/>
      <c r="AI149" s="157"/>
      <c r="AJ149" s="154"/>
      <c r="AK149" s="157"/>
      <c r="AL149" s="154"/>
      <c r="AM149" s="157"/>
      <c r="AN149" s="163"/>
      <c r="AO149" s="154"/>
      <c r="AP149" s="154"/>
      <c r="AQ149" s="154"/>
      <c r="AR149" s="154"/>
      <c r="AS149" s="154"/>
      <c r="AT149" s="185"/>
      <c r="AU149" s="154"/>
      <c r="AV149" s="185"/>
      <c r="AW149" s="154"/>
      <c r="AX149" s="158"/>
      <c r="AY149" s="159"/>
      <c r="AZ149" s="154"/>
      <c r="BA149" s="154"/>
      <c r="BB149" s="154"/>
      <c r="BC149" s="154"/>
      <c r="BD149" s="160"/>
      <c r="BE149" s="154"/>
      <c r="BF149" s="154"/>
      <c r="BG149" s="154"/>
      <c r="BH149" s="154"/>
      <c r="BI149" s="160"/>
      <c r="BK149" s="162"/>
      <c r="BL149" s="150"/>
      <c r="BM149" s="162"/>
      <c r="BN149" s="162"/>
      <c r="BO149" s="162"/>
      <c r="BP149" s="162"/>
      <c r="BQ149" s="162"/>
      <c r="BR149" s="162"/>
      <c r="BS149" s="162"/>
      <c r="BT149" s="162"/>
      <c r="BU149" s="162"/>
      <c r="BV149" s="162"/>
      <c r="BW149" s="162"/>
      <c r="BX149" s="162"/>
      <c r="BY149" s="162"/>
      <c r="BZ149" s="162"/>
      <c r="CA149" s="162"/>
      <c r="CB149" s="162"/>
      <c r="CC149" s="162"/>
      <c r="CD149" s="162"/>
      <c r="CE149" s="162"/>
      <c r="CF149" s="162"/>
      <c r="CG149" s="162"/>
      <c r="CH149" s="162"/>
      <c r="CI149" s="162"/>
      <c r="CJ149" s="162"/>
      <c r="CK149" s="162"/>
      <c r="CL149" s="162"/>
      <c r="CM149" s="162"/>
      <c r="CN149" s="162"/>
      <c r="CO149" s="162"/>
    </row>
    <row r="150" spans="1:93" s="161" customFormat="1">
      <c r="A150" s="154"/>
      <c r="B150" s="154"/>
      <c r="C150" s="155" t="s">
        <v>513</v>
      </c>
      <c r="D150" s="155"/>
      <c r="E150" s="155"/>
      <c r="F150" s="155"/>
      <c r="G150" s="154"/>
      <c r="H150" s="154"/>
      <c r="I150" s="154"/>
      <c r="J150" s="156" t="s">
        <v>559</v>
      </c>
      <c r="K150" s="157"/>
      <c r="L150" s="154"/>
      <c r="M150" s="157"/>
      <c r="N150" s="154"/>
      <c r="O150" s="157"/>
      <c r="P150" s="154"/>
      <c r="Q150" s="157"/>
      <c r="R150" s="154"/>
      <c r="S150" s="157"/>
      <c r="T150" s="154"/>
      <c r="U150" s="157"/>
      <c r="V150" s="154"/>
      <c r="W150" s="157"/>
      <c r="X150" s="154"/>
      <c r="Y150" s="157"/>
      <c r="Z150" s="154"/>
      <c r="AA150" s="157"/>
      <c r="AB150" s="154"/>
      <c r="AC150" s="157"/>
      <c r="AD150" s="154"/>
      <c r="AE150" s="157"/>
      <c r="AF150" s="157"/>
      <c r="AG150" s="157"/>
      <c r="AH150" s="154"/>
      <c r="AI150" s="157"/>
      <c r="AJ150" s="154"/>
      <c r="AK150" s="157"/>
      <c r="AL150" s="154"/>
      <c r="AM150" s="157"/>
      <c r="AN150" s="163"/>
      <c r="AO150" s="154"/>
      <c r="AP150" s="154"/>
      <c r="AQ150" s="154"/>
      <c r="AR150" s="154"/>
      <c r="AS150" s="154"/>
      <c r="AT150" s="185"/>
      <c r="AU150" s="154"/>
      <c r="AV150" s="185"/>
      <c r="AW150" s="154"/>
      <c r="AX150" s="158"/>
      <c r="AY150" s="159"/>
      <c r="AZ150" s="154"/>
      <c r="BA150" s="154"/>
      <c r="BB150" s="154"/>
      <c r="BC150" s="154"/>
      <c r="BD150" s="160"/>
      <c r="BE150" s="154"/>
      <c r="BF150" s="154"/>
      <c r="BG150" s="154"/>
      <c r="BH150" s="154"/>
      <c r="BI150" s="160"/>
      <c r="BK150" s="162"/>
      <c r="BL150" s="150"/>
      <c r="BM150" s="162"/>
      <c r="BN150" s="162"/>
      <c r="BO150" s="162"/>
      <c r="BP150" s="162"/>
      <c r="BQ150" s="162"/>
      <c r="BR150" s="162"/>
      <c r="BS150" s="162"/>
      <c r="BT150" s="162"/>
      <c r="BU150" s="162"/>
      <c r="BV150" s="162"/>
      <c r="BW150" s="162"/>
      <c r="BX150" s="162"/>
      <c r="BY150" s="162"/>
      <c r="BZ150" s="162"/>
      <c r="CA150" s="162"/>
      <c r="CB150" s="162"/>
      <c r="CC150" s="162"/>
      <c r="CD150" s="162"/>
      <c r="CE150" s="162"/>
      <c r="CF150" s="162"/>
      <c r="CG150" s="162"/>
      <c r="CH150" s="162"/>
      <c r="CI150" s="162"/>
      <c r="CJ150" s="162"/>
      <c r="CK150" s="162"/>
      <c r="CL150" s="162"/>
      <c r="CM150" s="162"/>
      <c r="CN150" s="162"/>
      <c r="CO150" s="162"/>
    </row>
    <row r="151" spans="1:93" s="111" customFormat="1">
      <c r="A151" s="113">
        <v>48</v>
      </c>
      <c r="B151" s="115">
        <v>40010123</v>
      </c>
      <c r="C151" s="131" t="s">
        <v>87</v>
      </c>
      <c r="D151" s="131" t="s">
        <v>204</v>
      </c>
      <c r="E151" s="131" t="s">
        <v>185</v>
      </c>
      <c r="F151" s="131" t="s">
        <v>181</v>
      </c>
      <c r="G151" s="115">
        <v>35</v>
      </c>
      <c r="H151" s="115">
        <v>1</v>
      </c>
      <c r="I151" s="115" t="s">
        <v>283</v>
      </c>
      <c r="J151" s="113">
        <v>8</v>
      </c>
      <c r="K151" s="114">
        <f>IF(J151=0,0,IF(J151&lt;10,1,IF(MOD(J151,30)&lt;10,ROUNDDOWN(J151/30,0),ROUNDUP(J151/30,0))))</f>
        <v>1</v>
      </c>
      <c r="L151" s="113">
        <v>15</v>
      </c>
      <c r="M151" s="114">
        <f>IF(L151=0,0,IF(L151&lt;10,1,IF(MOD(L151,30)&lt;10,ROUNDDOWN(L151/30,0),ROUNDUP(L151/30,0))))</f>
        <v>1</v>
      </c>
      <c r="N151" s="113">
        <v>6</v>
      </c>
      <c r="O151" s="114">
        <f>IF(N151=0,0,IF(N151&lt;10,1,IF(MOD(N151,30)&lt;10,ROUNDDOWN(N151/30,0),ROUNDUP(N151/30,0))))</f>
        <v>1</v>
      </c>
      <c r="P151" s="113">
        <v>6</v>
      </c>
      <c r="Q151" s="114">
        <f>IF(P151=0,0,IF(P151&lt;10,1,IF(MOD(P151,40)&lt;10,ROUNDDOWN(P151/40,0),ROUNDUP(P151/40,0))))</f>
        <v>1</v>
      </c>
      <c r="R151" s="113">
        <v>7</v>
      </c>
      <c r="S151" s="114">
        <f>IF(R151=0,0,IF(R151&lt;10,1,IF(MOD(R151,40)&lt;10,ROUNDDOWN(R151/40,0),ROUNDUP(R151/40,0))))</f>
        <v>1</v>
      </c>
      <c r="T151" s="113">
        <v>10</v>
      </c>
      <c r="U151" s="114">
        <f>IF(T151=0,0,IF(T151&lt;10,1,IF(MOD(T151,40)&lt;10,ROUNDDOWN(T151/40,0),ROUNDUP(T151/40,0))))</f>
        <v>1</v>
      </c>
      <c r="V151" s="113">
        <v>14</v>
      </c>
      <c r="W151" s="114">
        <f>IF(V151=0,0,IF(V151&lt;10,1,IF(MOD(V151,40)&lt;10,ROUNDDOWN(V151/40,0),ROUNDUP(V151/40,0))))</f>
        <v>1</v>
      </c>
      <c r="X151" s="113">
        <v>6</v>
      </c>
      <c r="Y151" s="114">
        <f>IF(X151=0,0,IF(X151&lt;10,1,IF(MOD(X151,40)&lt;10,ROUNDDOWN(X151/40,0),ROUNDUP(X151/40,0))))</f>
        <v>1</v>
      </c>
      <c r="Z151" s="113">
        <v>9</v>
      </c>
      <c r="AA151" s="114">
        <f>IF(Z151=0,0,IF(Z151&lt;10,1,IF(MOD(Z151,40)&lt;10,ROUNDDOWN(Z151/40,0),ROUNDUP(Z151/40,0))))</f>
        <v>1</v>
      </c>
      <c r="AB151" s="113"/>
      <c r="AC151" s="114">
        <f>IF(AB151=0,0,IF(AB151&lt;10,1,IF(MOD(AB151,40)&lt;10,ROUNDDOWN(AB151/40,0),ROUNDUP(AB151/40,0))))</f>
        <v>0</v>
      </c>
      <c r="AD151" s="113"/>
      <c r="AE151" s="114">
        <f>IF(AD151=0,0,IF(AD151&lt;10,1,IF(MOD(AD151,40)&lt;10,ROUNDDOWN(AD151/40,0),ROUNDUP(AD151/40,0))))</f>
        <v>0</v>
      </c>
      <c r="AF151" s="114"/>
      <c r="AG151" s="114">
        <f>IF(AF151=0,0,IF(AF151&lt;10,1,IF(MOD(AF151,40)&lt;10,ROUNDDOWN(AF151/40,0),ROUNDUP(AF151/40,0))))</f>
        <v>0</v>
      </c>
      <c r="AH151" s="113"/>
      <c r="AI151" s="114">
        <f>IF(AH151=0,0,IF(AH151&lt;10,1,IF(MOD(AH151,40)&lt;10,ROUNDDOWN(AH151/40,0),ROUNDUP(AH151/40,0))))</f>
        <v>0</v>
      </c>
      <c r="AJ151" s="113"/>
      <c r="AK151" s="114">
        <f>IF(AJ151=0,0,IF(AJ151&lt;10,1,IF(MOD(AJ151,40)&lt;10,ROUNDDOWN(AJ151/40,0),ROUNDUP(AJ151/40,0))))</f>
        <v>0</v>
      </c>
      <c r="AL151" s="113"/>
      <c r="AM151" s="114">
        <f>IF(AL151=0,0,IF(AL151&lt;10,1,IF(MOD(AL151,40)&lt;10,ROUNDDOWN(AL151/40,0),ROUNDUP(AL151/40,0))))</f>
        <v>0</v>
      </c>
      <c r="AN151" s="113">
        <f>SUM(J151+L151+N151+P151+R151+T151+V151+X151+Z151+AB151+AD151+AF151+AH151+AJ151+AL151)</f>
        <v>81</v>
      </c>
      <c r="AO151" s="113">
        <f>SUM(K151+M151+O151+Q151+S151+U151+W151+Y151+AA151+AC151+AE151+AG151+AI151+AK151+AM151)</f>
        <v>9</v>
      </c>
      <c r="AP151" s="113">
        <v>1</v>
      </c>
      <c r="AQ151" s="113">
        <v>4</v>
      </c>
      <c r="AR151" s="113">
        <f>SUM(AP151:AQ151)</f>
        <v>5</v>
      </c>
      <c r="AS151" s="142">
        <v>1</v>
      </c>
      <c r="AT151" s="185">
        <v>0</v>
      </c>
      <c r="AU151" s="142">
        <v>4</v>
      </c>
      <c r="AV151" s="185">
        <v>0</v>
      </c>
      <c r="AW151" s="142">
        <f>SUM(AS151:AV151)</f>
        <v>5</v>
      </c>
      <c r="AX151" s="128">
        <f>IF(AN151&lt;=0,0,IF(AN151&lt;=359,1,IF(AN151&lt;=719,2,IF(AN151&lt;=1079,3,IF(AN151&lt;=1679,4,IF(AN151&lt;=1680,5,IF(AN151&lt;=1680,1,5)))))))</f>
        <v>1</v>
      </c>
      <c r="AY151" s="129">
        <f>IF(AN151&gt;120,ROUND(((((K151+M151+O151)*30)+(J151+L151+N151))/50+(((Q151+S151+U151+W151+Y151+AA151)*40)+(P151+R151+T151+V151+X151+Z151))/50+(AC151+AE151+AG151+AI151+AK151+AM151)*2),0),IF((J151+L151+N151+P151+R151+T151+V151+X151+Z151)&lt;=0,0,IF((J151+L151+N151+P151+R151+T151+V151+X151+Z151)&lt;=20,1,IF((J151+L151+N151+P151+R151+T151+V151+X151+Z151)&lt;=40,2,IF((J151+L151+N151+P151+R151+T151+V151+X151+Z151)&lt;=60,3,IF((J151+L151+N151+P151+R151+T151+V151+X151+Z151)&lt;=80,4,IF((J151+L151+N151+P151+R151+T151+V151+X151+Z151)&lt;=100,5,IF((J151+L151+N151+P151+R151+T151+V151+X151+Z151)&lt;=120,6,0)))))))+((AC151+AE151+AG151+AI151+AK151+AM151)*2))</f>
        <v>5</v>
      </c>
      <c r="AZ151" s="113">
        <f>SUM(AX151:AY151)</f>
        <v>6</v>
      </c>
      <c r="BA151" s="113">
        <f>SUM(AP151)-AX151</f>
        <v>0</v>
      </c>
      <c r="BB151" s="113">
        <f>SUM(AQ151)-AY151</f>
        <v>-1</v>
      </c>
      <c r="BC151" s="113">
        <f>SUM(AR151)-AZ151</f>
        <v>-1</v>
      </c>
      <c r="BD151" s="130">
        <f>SUM(BC151)/AZ151*100</f>
        <v>-16.666666666666664</v>
      </c>
      <c r="BE151" s="113">
        <v>0</v>
      </c>
      <c r="BF151" s="113"/>
      <c r="BG151" s="113"/>
      <c r="BH151" s="113">
        <f>SUM(BC151)-BE151-BF151+BG151</f>
        <v>-1</v>
      </c>
      <c r="BI151" s="130">
        <f>SUM(BH151)/AZ151*100</f>
        <v>-16.666666666666664</v>
      </c>
      <c r="BK151" s="112"/>
      <c r="BL151" s="150"/>
      <c r="BM151" s="112"/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112"/>
      <c r="BX151" s="112"/>
      <c r="BY151" s="112"/>
      <c r="BZ151" s="112"/>
      <c r="CA151" s="112"/>
      <c r="CB151" s="112"/>
      <c r="CC151" s="112"/>
      <c r="CD151" s="112"/>
      <c r="CE151" s="112"/>
      <c r="CF151" s="112"/>
      <c r="CG151" s="112"/>
      <c r="CH151" s="112"/>
      <c r="CI151" s="112"/>
      <c r="CJ151" s="112"/>
      <c r="CK151" s="112"/>
      <c r="CL151" s="112"/>
      <c r="CM151" s="112"/>
      <c r="CN151" s="112"/>
      <c r="CO151" s="112"/>
    </row>
    <row r="152" spans="1:93" s="161" customFormat="1">
      <c r="A152" s="154"/>
      <c r="B152" s="154"/>
      <c r="C152" s="155" t="s">
        <v>369</v>
      </c>
      <c r="D152" s="155"/>
      <c r="E152" s="155"/>
      <c r="F152" s="155"/>
      <c r="G152" s="154"/>
      <c r="H152" s="154"/>
      <c r="I152" s="154"/>
      <c r="J152" s="156" t="s">
        <v>379</v>
      </c>
      <c r="K152" s="157"/>
      <c r="L152" s="154"/>
      <c r="M152" s="157"/>
      <c r="N152" s="154"/>
      <c r="O152" s="157"/>
      <c r="P152" s="154"/>
      <c r="Q152" s="157"/>
      <c r="R152" s="154"/>
      <c r="S152" s="157"/>
      <c r="T152" s="154"/>
      <c r="U152" s="157"/>
      <c r="V152" s="154"/>
      <c r="W152" s="157"/>
      <c r="X152" s="154"/>
      <c r="Y152" s="157"/>
      <c r="Z152" s="154"/>
      <c r="AA152" s="157"/>
      <c r="AB152" s="154"/>
      <c r="AC152" s="157"/>
      <c r="AD152" s="154"/>
      <c r="AE152" s="157"/>
      <c r="AF152" s="157"/>
      <c r="AG152" s="157"/>
      <c r="AH152" s="154"/>
      <c r="AI152" s="157"/>
      <c r="AJ152" s="154"/>
      <c r="AK152" s="157"/>
      <c r="AL152" s="154"/>
      <c r="AM152" s="157"/>
      <c r="AN152" s="163"/>
      <c r="AO152" s="154"/>
      <c r="AP152" s="154"/>
      <c r="AQ152" s="154"/>
      <c r="AR152" s="154"/>
      <c r="AS152" s="154"/>
      <c r="AT152" s="185"/>
      <c r="AU152" s="154"/>
      <c r="AV152" s="185"/>
      <c r="AW152" s="154"/>
      <c r="AX152" s="158"/>
      <c r="AY152" s="159"/>
      <c r="AZ152" s="154"/>
      <c r="BA152" s="154"/>
      <c r="BB152" s="154"/>
      <c r="BC152" s="154"/>
      <c r="BD152" s="160"/>
      <c r="BE152" s="154"/>
      <c r="BF152" s="154"/>
      <c r="BG152" s="154"/>
      <c r="BH152" s="154"/>
      <c r="BI152" s="160"/>
      <c r="BK152" s="162"/>
      <c r="BL152" s="150"/>
      <c r="BM152" s="162"/>
      <c r="BN152" s="162"/>
      <c r="BO152" s="162"/>
      <c r="BP152" s="162"/>
      <c r="BQ152" s="162"/>
      <c r="BR152" s="162"/>
      <c r="BS152" s="162"/>
      <c r="BT152" s="162"/>
      <c r="BU152" s="162"/>
      <c r="BV152" s="162"/>
      <c r="BW152" s="162"/>
      <c r="BX152" s="162"/>
      <c r="BY152" s="162"/>
      <c r="BZ152" s="162"/>
      <c r="CA152" s="162"/>
      <c r="CB152" s="162"/>
      <c r="CC152" s="162"/>
      <c r="CD152" s="162"/>
      <c r="CE152" s="162"/>
      <c r="CF152" s="162"/>
      <c r="CG152" s="162"/>
      <c r="CH152" s="162"/>
      <c r="CI152" s="162"/>
      <c r="CJ152" s="162"/>
      <c r="CK152" s="162"/>
      <c r="CL152" s="162"/>
      <c r="CM152" s="162"/>
      <c r="CN152" s="162"/>
      <c r="CO152" s="162"/>
    </row>
    <row r="153" spans="1:93" s="161" customFormat="1">
      <c r="A153" s="154"/>
      <c r="B153" s="154"/>
      <c r="C153" s="155" t="s">
        <v>513</v>
      </c>
      <c r="D153" s="155"/>
      <c r="E153" s="155"/>
      <c r="F153" s="155"/>
      <c r="G153" s="154"/>
      <c r="H153" s="154"/>
      <c r="I153" s="154"/>
      <c r="J153" s="156" t="s">
        <v>561</v>
      </c>
      <c r="K153" s="157"/>
      <c r="L153" s="154"/>
      <c r="M153" s="157"/>
      <c r="N153" s="154"/>
      <c r="O153" s="157"/>
      <c r="P153" s="154"/>
      <c r="Q153" s="157"/>
      <c r="R153" s="154"/>
      <c r="S153" s="157"/>
      <c r="T153" s="154"/>
      <c r="U153" s="157"/>
      <c r="V153" s="154"/>
      <c r="W153" s="157"/>
      <c r="X153" s="154"/>
      <c r="Y153" s="157"/>
      <c r="Z153" s="154"/>
      <c r="AA153" s="157"/>
      <c r="AB153" s="154"/>
      <c r="AC153" s="157"/>
      <c r="AD153" s="154"/>
      <c r="AE153" s="157"/>
      <c r="AF153" s="157"/>
      <c r="AG153" s="157"/>
      <c r="AH153" s="154"/>
      <c r="AI153" s="157"/>
      <c r="AJ153" s="154"/>
      <c r="AK153" s="157"/>
      <c r="AL153" s="154"/>
      <c r="AM153" s="157"/>
      <c r="AN153" s="163"/>
      <c r="AO153" s="154"/>
      <c r="AP153" s="154"/>
      <c r="AQ153" s="154"/>
      <c r="AR153" s="154"/>
      <c r="AS153" s="154"/>
      <c r="AT153" s="185"/>
      <c r="AU153" s="154"/>
      <c r="AV153" s="185"/>
      <c r="AW153" s="154"/>
      <c r="AX153" s="158"/>
      <c r="AY153" s="159"/>
      <c r="AZ153" s="154"/>
      <c r="BA153" s="154"/>
      <c r="BB153" s="154"/>
      <c r="BC153" s="154"/>
      <c r="BD153" s="160"/>
      <c r="BE153" s="154"/>
      <c r="BF153" s="154"/>
      <c r="BG153" s="154"/>
      <c r="BH153" s="154"/>
      <c r="BI153" s="160"/>
      <c r="BK153" s="162"/>
      <c r="BL153" s="150"/>
      <c r="BM153" s="162"/>
      <c r="BN153" s="162"/>
      <c r="BO153" s="162"/>
      <c r="BP153" s="162"/>
      <c r="BQ153" s="162"/>
      <c r="BR153" s="162"/>
      <c r="BS153" s="162"/>
      <c r="BT153" s="162"/>
      <c r="BU153" s="162"/>
      <c r="BV153" s="162"/>
      <c r="BW153" s="162"/>
      <c r="BX153" s="162"/>
      <c r="BY153" s="162"/>
      <c r="BZ153" s="162"/>
      <c r="CA153" s="162"/>
      <c r="CB153" s="162"/>
      <c r="CC153" s="162"/>
      <c r="CD153" s="162"/>
      <c r="CE153" s="162"/>
      <c r="CF153" s="162"/>
      <c r="CG153" s="162"/>
      <c r="CH153" s="162"/>
      <c r="CI153" s="162"/>
      <c r="CJ153" s="162"/>
      <c r="CK153" s="162"/>
      <c r="CL153" s="162"/>
      <c r="CM153" s="162"/>
      <c r="CN153" s="162"/>
      <c r="CO153" s="162"/>
    </row>
    <row r="154" spans="1:93" s="111" customFormat="1">
      <c r="A154" s="113">
        <v>49</v>
      </c>
      <c r="B154" s="113">
        <v>40010172</v>
      </c>
      <c r="C154" s="126" t="s">
        <v>41</v>
      </c>
      <c r="D154" s="126" t="s">
        <v>213</v>
      </c>
      <c r="E154" s="126" t="s">
        <v>184</v>
      </c>
      <c r="F154" s="126" t="s">
        <v>181</v>
      </c>
      <c r="G154" s="113">
        <v>22</v>
      </c>
      <c r="H154" s="113">
        <v>4</v>
      </c>
      <c r="I154" s="113" t="s">
        <v>283</v>
      </c>
      <c r="J154" s="113">
        <v>9</v>
      </c>
      <c r="K154" s="114">
        <f>IF(J154=0,0,IF(J154&lt;10,1,IF(MOD(J154,30)&lt;10,ROUNDDOWN(J154/30,0),ROUNDUP(J154/30,0))))</f>
        <v>1</v>
      </c>
      <c r="L154" s="113">
        <v>8</v>
      </c>
      <c r="M154" s="114">
        <f>IF(L154=0,0,IF(L154&lt;10,1,IF(MOD(L154,30)&lt;10,ROUNDDOWN(L154/30,0),ROUNDUP(L154/30,0))))</f>
        <v>1</v>
      </c>
      <c r="N154" s="113">
        <v>8</v>
      </c>
      <c r="O154" s="114">
        <f>IF(N154=0,0,IF(N154&lt;10,1,IF(MOD(N154,30)&lt;10,ROUNDDOWN(N154/30,0),ROUNDUP(N154/30,0))))</f>
        <v>1</v>
      </c>
      <c r="P154" s="113">
        <v>11</v>
      </c>
      <c r="Q154" s="114">
        <f>IF(P154=0,0,IF(P154&lt;10,1,IF(MOD(P154,40)&lt;10,ROUNDDOWN(P154/40,0),ROUNDUP(P154/40,0))))</f>
        <v>1</v>
      </c>
      <c r="R154" s="113">
        <v>4</v>
      </c>
      <c r="S154" s="114">
        <f>IF(R154=0,0,IF(R154&lt;10,1,IF(MOD(R154,40)&lt;10,ROUNDDOWN(R154/40,0),ROUNDUP(R154/40,0))))</f>
        <v>1</v>
      </c>
      <c r="T154" s="113">
        <v>8</v>
      </c>
      <c r="U154" s="114">
        <f>IF(T154=0,0,IF(T154&lt;10,1,IF(MOD(T154,40)&lt;10,ROUNDDOWN(T154/40,0),ROUNDUP(T154/40,0))))</f>
        <v>1</v>
      </c>
      <c r="V154" s="113">
        <v>9</v>
      </c>
      <c r="W154" s="114">
        <f>IF(V154=0,0,IF(V154&lt;10,1,IF(MOD(V154,40)&lt;10,ROUNDDOWN(V154/40,0),ROUNDUP(V154/40,0))))</f>
        <v>1</v>
      </c>
      <c r="X154" s="113">
        <v>14</v>
      </c>
      <c r="Y154" s="114">
        <f>IF(X154=0,0,IF(X154&lt;10,1,IF(MOD(X154,40)&lt;10,ROUNDDOWN(X154/40,0),ROUNDUP(X154/40,0))))</f>
        <v>1</v>
      </c>
      <c r="Z154" s="113">
        <v>11</v>
      </c>
      <c r="AA154" s="114">
        <f>IF(Z154=0,0,IF(Z154&lt;10,1,IF(MOD(Z154,40)&lt;10,ROUNDDOWN(Z154/40,0),ROUNDUP(Z154/40,0))))</f>
        <v>1</v>
      </c>
      <c r="AB154" s="113"/>
      <c r="AC154" s="114">
        <f>IF(AB154=0,0,IF(AB154&lt;10,1,IF(MOD(AB154,40)&lt;10,ROUNDDOWN(AB154/40,0),ROUNDUP(AB154/40,0))))</f>
        <v>0</v>
      </c>
      <c r="AD154" s="113"/>
      <c r="AE154" s="114">
        <f>IF(AD154=0,0,IF(AD154&lt;10,1,IF(MOD(AD154,40)&lt;10,ROUNDDOWN(AD154/40,0),ROUNDUP(AD154/40,0))))</f>
        <v>0</v>
      </c>
      <c r="AF154" s="114"/>
      <c r="AG154" s="114">
        <f>IF(AF154=0,0,IF(AF154&lt;10,1,IF(MOD(AF154,40)&lt;10,ROUNDDOWN(AF154/40,0),ROUNDUP(AF154/40,0))))</f>
        <v>0</v>
      </c>
      <c r="AH154" s="113"/>
      <c r="AI154" s="114">
        <f>IF(AH154=0,0,IF(AH154&lt;10,1,IF(MOD(AH154,40)&lt;10,ROUNDDOWN(AH154/40,0),ROUNDUP(AH154/40,0))))</f>
        <v>0</v>
      </c>
      <c r="AJ154" s="113"/>
      <c r="AK154" s="114">
        <f>IF(AJ154=0,0,IF(AJ154&lt;10,1,IF(MOD(AJ154,40)&lt;10,ROUNDDOWN(AJ154/40,0),ROUNDUP(AJ154/40,0))))</f>
        <v>0</v>
      </c>
      <c r="AL154" s="113"/>
      <c r="AM154" s="114">
        <f>IF(AL154=0,0,IF(AL154&lt;10,1,IF(MOD(AL154,40)&lt;10,ROUNDDOWN(AL154/40,0),ROUNDUP(AL154/40,0))))</f>
        <v>0</v>
      </c>
      <c r="AN154" s="113">
        <f>SUM(J154+L154+N154+P154+R154+T154+V154+X154+Z154+AB154+AD154+AF154+AH154+AJ154+AL154)</f>
        <v>82</v>
      </c>
      <c r="AO154" s="113">
        <f>SUM(K154+M154+O154+Q154+S154+U154+W154+Y154+AA154+AC154+AE154+AG154+AI154+AK154+AM154)</f>
        <v>9</v>
      </c>
      <c r="AP154" s="113">
        <v>1</v>
      </c>
      <c r="AQ154" s="113">
        <v>4</v>
      </c>
      <c r="AR154" s="113">
        <f>SUM(AP154:AQ154)</f>
        <v>5</v>
      </c>
      <c r="AS154" s="142">
        <v>1</v>
      </c>
      <c r="AT154" s="185">
        <v>0</v>
      </c>
      <c r="AU154" s="142">
        <v>4</v>
      </c>
      <c r="AV154" s="185">
        <v>0</v>
      </c>
      <c r="AW154" s="142">
        <f>SUM(AS154:AV154)</f>
        <v>5</v>
      </c>
      <c r="AX154" s="128">
        <f>IF(AN154&lt;=0,0,IF(AN154&lt;=359,1,IF(AN154&lt;=719,2,IF(AN154&lt;=1079,3,IF(AN154&lt;=1679,4,IF(AN154&lt;=1680,5,IF(AN154&lt;=1680,1,5)))))))</f>
        <v>1</v>
      </c>
      <c r="AY154" s="129">
        <f>IF(AN154&gt;120,ROUND(((((K154+M154+O154)*30)+(J154+L154+N154))/50+(((Q154+S154+U154+W154+Y154+AA154)*40)+(P154+R154+T154+V154+X154+Z154))/50+(AC154+AE154+AG154+AI154+AK154+AM154)*2),0),IF((J154+L154+N154+P154+R154+T154+V154+X154+Z154)&lt;=0,0,IF((J154+L154+N154+P154+R154+T154+V154+X154+Z154)&lt;=20,1,IF((J154+L154+N154+P154+R154+T154+V154+X154+Z154)&lt;=40,2,IF((J154+L154+N154+P154+R154+T154+V154+X154+Z154)&lt;=60,3,IF((J154+L154+N154+P154+R154+T154+V154+X154+Z154)&lt;=80,4,IF((J154+L154+N154+P154+R154+T154+V154+X154+Z154)&lt;=100,5,IF((J154+L154+N154+P154+R154+T154+V154+X154+Z154)&lt;=120,6,0)))))))+((AC154+AE154+AG154+AI154+AK154+AM154)*2))</f>
        <v>5</v>
      </c>
      <c r="AZ154" s="113">
        <f>SUM(AX154:AY154)</f>
        <v>6</v>
      </c>
      <c r="BA154" s="113">
        <f>SUM(AP154)-AX154</f>
        <v>0</v>
      </c>
      <c r="BB154" s="113">
        <f>SUM(AQ154)-AY154</f>
        <v>-1</v>
      </c>
      <c r="BC154" s="113">
        <f>SUM(AR154)-AZ154</f>
        <v>-1</v>
      </c>
      <c r="BD154" s="130">
        <f>SUM(BC154)/AZ154*100</f>
        <v>-16.666666666666664</v>
      </c>
      <c r="BE154" s="113">
        <v>0</v>
      </c>
      <c r="BF154" s="113"/>
      <c r="BG154" s="113"/>
      <c r="BH154" s="113">
        <f>SUM(BC154)-BE154-BF154+BG154</f>
        <v>-1</v>
      </c>
      <c r="BI154" s="130">
        <f>SUM(BH154)/AZ154*100</f>
        <v>-16.666666666666664</v>
      </c>
      <c r="BK154" s="112"/>
      <c r="BL154" s="150"/>
      <c r="BM154" s="112"/>
      <c r="BN154" s="112"/>
      <c r="BO154" s="112"/>
      <c r="BP154" s="112"/>
      <c r="BQ154" s="112"/>
      <c r="BR154" s="112"/>
      <c r="BS154" s="112"/>
      <c r="BT154" s="112"/>
      <c r="BU154" s="112"/>
      <c r="BV154" s="112"/>
      <c r="BW154" s="112"/>
      <c r="BX154" s="112"/>
      <c r="BY154" s="112"/>
      <c r="BZ154" s="112"/>
      <c r="CA154" s="112"/>
      <c r="CB154" s="112"/>
      <c r="CC154" s="112"/>
      <c r="CD154" s="112"/>
      <c r="CE154" s="112"/>
      <c r="CF154" s="112"/>
      <c r="CG154" s="112"/>
      <c r="CH154" s="112"/>
      <c r="CI154" s="112"/>
      <c r="CJ154" s="112"/>
      <c r="CK154" s="112"/>
      <c r="CL154" s="112"/>
      <c r="CM154" s="112"/>
      <c r="CN154" s="112"/>
      <c r="CO154" s="112"/>
    </row>
    <row r="155" spans="1:93" s="161" customFormat="1">
      <c r="A155" s="154"/>
      <c r="B155" s="154"/>
      <c r="C155" s="155" t="s">
        <v>369</v>
      </c>
      <c r="D155" s="155"/>
      <c r="E155" s="155"/>
      <c r="F155" s="155"/>
      <c r="G155" s="154"/>
      <c r="H155" s="154"/>
      <c r="I155" s="154"/>
      <c r="J155" s="151" t="s">
        <v>486</v>
      </c>
      <c r="K155" s="157"/>
      <c r="L155" s="154"/>
      <c r="M155" s="157"/>
      <c r="N155" s="154"/>
      <c r="O155" s="157"/>
      <c r="P155" s="154"/>
      <c r="Q155" s="157"/>
      <c r="R155" s="154"/>
      <c r="S155" s="157"/>
      <c r="T155" s="154"/>
      <c r="U155" s="157"/>
      <c r="V155" s="154"/>
      <c r="W155" s="157"/>
      <c r="X155" s="154"/>
      <c r="Y155" s="157"/>
      <c r="Z155" s="154"/>
      <c r="AA155" s="157"/>
      <c r="AB155" s="154"/>
      <c r="AC155" s="157"/>
      <c r="AD155" s="154"/>
      <c r="AE155" s="157"/>
      <c r="AF155" s="157"/>
      <c r="AG155" s="157"/>
      <c r="AH155" s="154"/>
      <c r="AI155" s="157"/>
      <c r="AJ155" s="154"/>
      <c r="AK155" s="157"/>
      <c r="AL155" s="154"/>
      <c r="AM155" s="157"/>
      <c r="AN155" s="163"/>
      <c r="AO155" s="154"/>
      <c r="AP155" s="154"/>
      <c r="AQ155" s="154"/>
      <c r="AR155" s="154"/>
      <c r="AS155" s="154"/>
      <c r="AT155" s="185"/>
      <c r="AU155" s="154"/>
      <c r="AV155" s="185"/>
      <c r="AW155" s="154"/>
      <c r="AX155" s="158"/>
      <c r="AY155" s="159"/>
      <c r="AZ155" s="154"/>
      <c r="BA155" s="154"/>
      <c r="BB155" s="154"/>
      <c r="BC155" s="154"/>
      <c r="BD155" s="160"/>
      <c r="BE155" s="154"/>
      <c r="BF155" s="154"/>
      <c r="BG155" s="154"/>
      <c r="BH155" s="154"/>
      <c r="BI155" s="160"/>
      <c r="BK155" s="162"/>
      <c r="BL155" s="150"/>
      <c r="BM155" s="162"/>
      <c r="BN155" s="162"/>
      <c r="BO155" s="162"/>
      <c r="BP155" s="162"/>
      <c r="BQ155" s="162"/>
      <c r="BR155" s="162"/>
      <c r="BS155" s="162"/>
      <c r="BT155" s="162"/>
      <c r="BU155" s="162"/>
      <c r="BV155" s="162"/>
      <c r="BW155" s="162"/>
      <c r="BX155" s="162"/>
      <c r="BY155" s="162"/>
      <c r="BZ155" s="162"/>
      <c r="CA155" s="162"/>
      <c r="CB155" s="162"/>
      <c r="CC155" s="162"/>
      <c r="CD155" s="162"/>
      <c r="CE155" s="162"/>
      <c r="CF155" s="162"/>
      <c r="CG155" s="162"/>
      <c r="CH155" s="162"/>
      <c r="CI155" s="162"/>
      <c r="CJ155" s="162"/>
      <c r="CK155" s="162"/>
      <c r="CL155" s="162"/>
      <c r="CM155" s="162"/>
      <c r="CN155" s="162"/>
      <c r="CO155" s="162"/>
    </row>
    <row r="156" spans="1:93" s="161" customFormat="1">
      <c r="A156" s="154"/>
      <c r="B156" s="154"/>
      <c r="C156" s="155" t="s">
        <v>513</v>
      </c>
      <c r="D156" s="155"/>
      <c r="E156" s="155"/>
      <c r="F156" s="155"/>
      <c r="G156" s="154"/>
      <c r="H156" s="154"/>
      <c r="I156" s="154"/>
      <c r="J156" s="156" t="s">
        <v>562</v>
      </c>
      <c r="K156" s="157"/>
      <c r="L156" s="154"/>
      <c r="M156" s="157"/>
      <c r="N156" s="154"/>
      <c r="O156" s="157"/>
      <c r="P156" s="154"/>
      <c r="Q156" s="157"/>
      <c r="R156" s="154"/>
      <c r="S156" s="157"/>
      <c r="T156" s="154"/>
      <c r="U156" s="157"/>
      <c r="V156" s="154"/>
      <c r="W156" s="157"/>
      <c r="X156" s="154"/>
      <c r="Y156" s="157"/>
      <c r="Z156" s="154"/>
      <c r="AA156" s="157"/>
      <c r="AB156" s="154"/>
      <c r="AC156" s="157"/>
      <c r="AD156" s="154"/>
      <c r="AE156" s="157"/>
      <c r="AF156" s="157"/>
      <c r="AG156" s="157"/>
      <c r="AH156" s="154"/>
      <c r="AI156" s="157"/>
      <c r="AJ156" s="154"/>
      <c r="AK156" s="157"/>
      <c r="AL156" s="154"/>
      <c r="AM156" s="157"/>
      <c r="AN156" s="163"/>
      <c r="AO156" s="154"/>
      <c r="AP156" s="154"/>
      <c r="AQ156" s="154"/>
      <c r="AR156" s="154"/>
      <c r="AS156" s="154"/>
      <c r="AT156" s="185"/>
      <c r="AU156" s="154"/>
      <c r="AV156" s="185"/>
      <c r="AW156" s="154"/>
      <c r="AX156" s="158"/>
      <c r="AY156" s="159"/>
      <c r="AZ156" s="154"/>
      <c r="BA156" s="154"/>
      <c r="BB156" s="154"/>
      <c r="BC156" s="154"/>
      <c r="BD156" s="160"/>
      <c r="BE156" s="154"/>
      <c r="BF156" s="154"/>
      <c r="BG156" s="154"/>
      <c r="BH156" s="154"/>
      <c r="BI156" s="160"/>
      <c r="BK156" s="162"/>
      <c r="BL156" s="150"/>
      <c r="BM156" s="162"/>
      <c r="BN156" s="162"/>
      <c r="BO156" s="162"/>
      <c r="BP156" s="162"/>
      <c r="BQ156" s="162"/>
      <c r="BR156" s="162"/>
      <c r="BS156" s="162"/>
      <c r="BT156" s="162"/>
      <c r="BU156" s="162"/>
      <c r="BV156" s="162"/>
      <c r="BW156" s="162"/>
      <c r="BX156" s="162"/>
      <c r="BY156" s="162"/>
      <c r="BZ156" s="162"/>
      <c r="CA156" s="162"/>
      <c r="CB156" s="162"/>
      <c r="CC156" s="162"/>
      <c r="CD156" s="162"/>
      <c r="CE156" s="162"/>
      <c r="CF156" s="162"/>
      <c r="CG156" s="162"/>
      <c r="CH156" s="162"/>
      <c r="CI156" s="162"/>
      <c r="CJ156" s="162"/>
      <c r="CK156" s="162"/>
      <c r="CL156" s="162"/>
      <c r="CM156" s="162"/>
      <c r="CN156" s="162"/>
      <c r="CO156" s="162"/>
    </row>
    <row r="157" spans="1:93" s="111" customFormat="1">
      <c r="A157" s="113">
        <v>50</v>
      </c>
      <c r="B157" s="113">
        <v>40010075</v>
      </c>
      <c r="C157" s="126" t="s">
        <v>83</v>
      </c>
      <c r="D157" s="126" t="s">
        <v>196</v>
      </c>
      <c r="E157" s="126" t="s">
        <v>183</v>
      </c>
      <c r="F157" s="126" t="s">
        <v>181</v>
      </c>
      <c r="G157" s="113">
        <v>11</v>
      </c>
      <c r="H157" s="113">
        <v>4</v>
      </c>
      <c r="I157" s="113" t="s">
        <v>283</v>
      </c>
      <c r="J157" s="113">
        <v>12</v>
      </c>
      <c r="K157" s="114">
        <f>IF(J157=0,0,IF(J157&lt;10,1,IF(MOD(J157,30)&lt;10,ROUNDDOWN(J157/30,0),ROUNDUP(J157/30,0))))</f>
        <v>1</v>
      </c>
      <c r="L157" s="113">
        <v>6</v>
      </c>
      <c r="M157" s="114">
        <f>IF(L157=0,0,IF(L157&lt;10,1,IF(MOD(L157,30)&lt;10,ROUNDDOWN(L157/30,0),ROUNDUP(L157/30,0))))</f>
        <v>1</v>
      </c>
      <c r="N157" s="113">
        <v>13</v>
      </c>
      <c r="O157" s="114">
        <f>IF(N157=0,0,IF(N157&lt;10,1,IF(MOD(N157,30)&lt;10,ROUNDDOWN(N157/30,0),ROUNDUP(N157/30,0))))</f>
        <v>1</v>
      </c>
      <c r="P157" s="113">
        <v>10</v>
      </c>
      <c r="Q157" s="114">
        <f>IF(P157=0,0,IF(P157&lt;10,1,IF(MOD(P157,40)&lt;10,ROUNDDOWN(P157/40,0),ROUNDUP(P157/40,0))))</f>
        <v>1</v>
      </c>
      <c r="R157" s="113">
        <v>9</v>
      </c>
      <c r="S157" s="114">
        <f>IF(R157=0,0,IF(R157&lt;10,1,IF(MOD(R157,40)&lt;10,ROUNDDOWN(R157/40,0),ROUNDUP(R157/40,0))))</f>
        <v>1</v>
      </c>
      <c r="T157" s="113">
        <v>13</v>
      </c>
      <c r="U157" s="114">
        <f>IF(T157=0,0,IF(T157&lt;10,1,IF(MOD(T157,40)&lt;10,ROUNDDOWN(T157/40,0),ROUNDUP(T157/40,0))))</f>
        <v>1</v>
      </c>
      <c r="V157" s="113">
        <v>16</v>
      </c>
      <c r="W157" s="114">
        <f>IF(V157=0,0,IF(V157&lt;10,1,IF(MOD(V157,40)&lt;10,ROUNDDOWN(V157/40,0),ROUNDUP(V157/40,0))))</f>
        <v>1</v>
      </c>
      <c r="X157" s="113">
        <v>12</v>
      </c>
      <c r="Y157" s="114">
        <f>IF(X157=0,0,IF(X157&lt;10,1,IF(MOD(X157,40)&lt;10,ROUNDDOWN(X157/40,0),ROUNDUP(X157/40,0))))</f>
        <v>1</v>
      </c>
      <c r="Z157" s="113">
        <v>14</v>
      </c>
      <c r="AA157" s="114">
        <f>IF(Z157=0,0,IF(Z157&lt;10,1,IF(MOD(Z157,40)&lt;10,ROUNDDOWN(Z157/40,0),ROUNDUP(Z157/40,0))))</f>
        <v>1</v>
      </c>
      <c r="AB157" s="113"/>
      <c r="AC157" s="114">
        <f>IF(AB157=0,0,IF(AB157&lt;10,1,IF(MOD(AB157,40)&lt;10,ROUNDDOWN(AB157/40,0),ROUNDUP(AB157/40,0))))</f>
        <v>0</v>
      </c>
      <c r="AD157" s="113"/>
      <c r="AE157" s="114">
        <f>IF(AD157=0,0,IF(AD157&lt;10,1,IF(MOD(AD157,40)&lt;10,ROUNDDOWN(AD157/40,0),ROUNDUP(AD157/40,0))))</f>
        <v>0</v>
      </c>
      <c r="AF157" s="114"/>
      <c r="AG157" s="114">
        <f>IF(AF157=0,0,IF(AF157&lt;10,1,IF(MOD(AF157,40)&lt;10,ROUNDDOWN(AF157/40,0),ROUNDUP(AF157/40,0))))</f>
        <v>0</v>
      </c>
      <c r="AH157" s="113"/>
      <c r="AI157" s="114">
        <f>IF(AH157=0,0,IF(AH157&lt;10,1,IF(MOD(AH157,40)&lt;10,ROUNDDOWN(AH157/40,0),ROUNDUP(AH157/40,0))))</f>
        <v>0</v>
      </c>
      <c r="AJ157" s="113"/>
      <c r="AK157" s="114">
        <f>IF(AJ157=0,0,IF(AJ157&lt;10,1,IF(MOD(AJ157,40)&lt;10,ROUNDDOWN(AJ157/40,0),ROUNDUP(AJ157/40,0))))</f>
        <v>0</v>
      </c>
      <c r="AL157" s="113"/>
      <c r="AM157" s="114">
        <f>IF(AL157=0,0,IF(AL157&lt;10,1,IF(MOD(AL157,40)&lt;10,ROUNDDOWN(AL157/40,0),ROUNDUP(AL157/40,0))))</f>
        <v>0</v>
      </c>
      <c r="AN157" s="113">
        <f>SUM(J157+L157+N157+P157+R157+T157+V157+X157+Z157+AB157+AD157+AF157+AH157+AJ157+AL157)</f>
        <v>105</v>
      </c>
      <c r="AO157" s="113">
        <f>SUM(K157+M157+O157+Q157+S157+U157+W157+Y157+AA157+AC157+AE157+AG157+AI157+AK157+AM157)</f>
        <v>9</v>
      </c>
      <c r="AP157" s="113">
        <v>1</v>
      </c>
      <c r="AQ157" s="113">
        <v>5</v>
      </c>
      <c r="AR157" s="113">
        <f>SUM(AP157:AQ157)</f>
        <v>6</v>
      </c>
      <c r="AS157" s="142">
        <v>1</v>
      </c>
      <c r="AT157" s="185">
        <v>0</v>
      </c>
      <c r="AU157" s="142">
        <v>5</v>
      </c>
      <c r="AV157" s="185">
        <v>0</v>
      </c>
      <c r="AW157" s="142">
        <f>SUM(AS157:AV157)</f>
        <v>6</v>
      </c>
      <c r="AX157" s="128">
        <f>IF(AN157&lt;=0,0,IF(AN157&lt;=359,1,IF(AN157&lt;=719,2,IF(AN157&lt;=1079,3,IF(AN157&lt;=1679,4,IF(AN157&lt;=1680,5,IF(AN157&lt;=1680,1,5)))))))</f>
        <v>1</v>
      </c>
      <c r="AY157" s="129">
        <f>IF(AN157&gt;120,ROUND(((((K157+M157+O157)*30)+(J157+L157+N157))/50+(((Q157+S157+U157+W157+Y157+AA157)*40)+(P157+R157+T157+V157+X157+Z157))/50+(AC157+AE157+AG157+AI157+AK157+AM157)*2),0),IF((J157+L157+N157+P157+R157+T157+V157+X157+Z157)&lt;=0,0,IF((J157+L157+N157+P157+R157+T157+V157+X157+Z157)&lt;=20,1,IF((J157+L157+N157+P157+R157+T157+V157+X157+Z157)&lt;=40,2,IF((J157+L157+N157+P157+R157+T157+V157+X157+Z157)&lt;=60,3,IF((J157+L157+N157+P157+R157+T157+V157+X157+Z157)&lt;=80,4,IF((J157+L157+N157+P157+R157+T157+V157+X157+Z157)&lt;=100,5,IF((J157+L157+N157+P157+R157+T157+V157+X157+Z157)&lt;=120,6,0)))))))+((AC157+AE157+AG157+AI157+AK157+AM157)*2))</f>
        <v>6</v>
      </c>
      <c r="AZ157" s="113">
        <f>SUM(AX157:AY157)</f>
        <v>7</v>
      </c>
      <c r="BA157" s="113">
        <f>SUM(AP157)-AX157</f>
        <v>0</v>
      </c>
      <c r="BB157" s="113">
        <f>SUM(AQ157)-AY157</f>
        <v>-1</v>
      </c>
      <c r="BC157" s="113">
        <f>SUM(AR157)-AZ157</f>
        <v>-1</v>
      </c>
      <c r="BD157" s="130">
        <f>SUM(BC157)/AZ157*100</f>
        <v>-14.285714285714285</v>
      </c>
      <c r="BE157" s="113">
        <v>0</v>
      </c>
      <c r="BF157" s="113"/>
      <c r="BG157" s="113"/>
      <c r="BH157" s="113">
        <f>SUM(BC157)-BE157-BF157+BG157</f>
        <v>-1</v>
      </c>
      <c r="BI157" s="130">
        <f>SUM(BH157)/AZ157*100</f>
        <v>-14.285714285714285</v>
      </c>
      <c r="BK157" s="112"/>
      <c r="BL157" s="150"/>
      <c r="BM157" s="112"/>
      <c r="BN157" s="112"/>
      <c r="BO157" s="112"/>
      <c r="BP157" s="112"/>
      <c r="BQ157" s="112"/>
      <c r="BR157" s="112"/>
      <c r="BS157" s="112"/>
      <c r="BT157" s="112"/>
      <c r="BU157" s="112"/>
      <c r="BV157" s="112"/>
      <c r="BW157" s="112"/>
      <c r="BX157" s="112"/>
      <c r="BY157" s="112"/>
      <c r="BZ157" s="112"/>
      <c r="CA157" s="112"/>
      <c r="CB157" s="112"/>
      <c r="CC157" s="112"/>
      <c r="CD157" s="112"/>
      <c r="CE157" s="112"/>
      <c r="CF157" s="112"/>
      <c r="CG157" s="112"/>
      <c r="CH157" s="112"/>
      <c r="CI157" s="112"/>
      <c r="CJ157" s="112"/>
      <c r="CK157" s="112"/>
      <c r="CL157" s="112"/>
      <c r="CM157" s="112"/>
      <c r="CN157" s="112"/>
      <c r="CO157" s="112"/>
    </row>
    <row r="158" spans="1:93" s="161" customFormat="1">
      <c r="A158" s="154"/>
      <c r="B158" s="154"/>
      <c r="C158" s="155" t="s">
        <v>369</v>
      </c>
      <c r="D158" s="155"/>
      <c r="E158" s="155"/>
      <c r="F158" s="155"/>
      <c r="G158" s="154"/>
      <c r="H158" s="154"/>
      <c r="I158" s="154"/>
      <c r="J158" s="156" t="s">
        <v>509</v>
      </c>
      <c r="K158" s="157"/>
      <c r="L158" s="154"/>
      <c r="M158" s="157"/>
      <c r="N158" s="154"/>
      <c r="O158" s="157"/>
      <c r="P158" s="154"/>
      <c r="Q158" s="157"/>
      <c r="R158" s="154"/>
      <c r="S158" s="157"/>
      <c r="T158" s="154"/>
      <c r="U158" s="157"/>
      <c r="V158" s="154"/>
      <c r="W158" s="157"/>
      <c r="X158" s="154"/>
      <c r="Y158" s="157"/>
      <c r="Z158" s="154"/>
      <c r="AA158" s="157"/>
      <c r="AB158" s="154"/>
      <c r="AC158" s="157"/>
      <c r="AD158" s="154"/>
      <c r="AE158" s="157"/>
      <c r="AF158" s="157"/>
      <c r="AG158" s="157"/>
      <c r="AH158" s="154"/>
      <c r="AI158" s="157"/>
      <c r="AJ158" s="154"/>
      <c r="AK158" s="157"/>
      <c r="AL158" s="154"/>
      <c r="AM158" s="157"/>
      <c r="AN158" s="154"/>
      <c r="AO158" s="154"/>
      <c r="AP158" s="154"/>
      <c r="AQ158" s="154"/>
      <c r="AR158" s="154"/>
      <c r="AS158" s="154"/>
      <c r="AT158" s="185"/>
      <c r="AU158" s="154"/>
      <c r="AV158" s="185"/>
      <c r="AW158" s="154"/>
      <c r="AX158" s="158"/>
      <c r="AY158" s="159"/>
      <c r="AZ158" s="154"/>
      <c r="BA158" s="154"/>
      <c r="BB158" s="154"/>
      <c r="BC158" s="154"/>
      <c r="BD158" s="160"/>
      <c r="BE158" s="154"/>
      <c r="BF158" s="154"/>
      <c r="BG158" s="154"/>
      <c r="BH158" s="154"/>
      <c r="BI158" s="160"/>
      <c r="BK158" s="162"/>
      <c r="BL158" s="150"/>
      <c r="BM158" s="162"/>
      <c r="BN158" s="162"/>
      <c r="BO158" s="162"/>
      <c r="BP158" s="162"/>
      <c r="BQ158" s="162"/>
      <c r="BR158" s="162"/>
      <c r="BS158" s="162"/>
      <c r="BT158" s="162"/>
      <c r="BU158" s="162"/>
      <c r="BV158" s="162"/>
      <c r="BW158" s="162"/>
      <c r="BX158" s="162"/>
      <c r="BY158" s="162"/>
      <c r="BZ158" s="162"/>
      <c r="CA158" s="162"/>
      <c r="CB158" s="162"/>
      <c r="CC158" s="162"/>
      <c r="CD158" s="162"/>
      <c r="CE158" s="162"/>
      <c r="CF158" s="162"/>
      <c r="CG158" s="162"/>
      <c r="CH158" s="162"/>
      <c r="CI158" s="162"/>
      <c r="CJ158" s="162"/>
      <c r="CK158" s="162"/>
      <c r="CL158" s="162"/>
      <c r="CM158" s="162"/>
      <c r="CN158" s="162"/>
      <c r="CO158" s="162"/>
    </row>
    <row r="159" spans="1:93" s="161" customFormat="1">
      <c r="A159" s="154"/>
      <c r="B159" s="154"/>
      <c r="C159" s="155" t="s">
        <v>513</v>
      </c>
      <c r="D159" s="155"/>
      <c r="E159" s="155"/>
      <c r="F159" s="155"/>
      <c r="G159" s="154"/>
      <c r="H159" s="154"/>
      <c r="I159" s="154"/>
      <c r="J159" s="156" t="s">
        <v>563</v>
      </c>
      <c r="K159" s="157"/>
      <c r="L159" s="154"/>
      <c r="M159" s="157"/>
      <c r="N159" s="154"/>
      <c r="O159" s="157"/>
      <c r="P159" s="154"/>
      <c r="Q159" s="157"/>
      <c r="R159" s="154"/>
      <c r="S159" s="157"/>
      <c r="T159" s="154"/>
      <c r="U159" s="157"/>
      <c r="V159" s="154"/>
      <c r="W159" s="157"/>
      <c r="X159" s="154"/>
      <c r="Y159" s="157"/>
      <c r="Z159" s="154"/>
      <c r="AA159" s="157"/>
      <c r="AB159" s="154"/>
      <c r="AC159" s="157"/>
      <c r="AD159" s="154"/>
      <c r="AE159" s="157"/>
      <c r="AF159" s="157"/>
      <c r="AG159" s="157"/>
      <c r="AH159" s="154"/>
      <c r="AI159" s="157"/>
      <c r="AJ159" s="154"/>
      <c r="AK159" s="157"/>
      <c r="AL159" s="154"/>
      <c r="AM159" s="157"/>
      <c r="AN159" s="154"/>
      <c r="AO159" s="154"/>
      <c r="AP159" s="154"/>
      <c r="AQ159" s="154"/>
      <c r="AR159" s="154"/>
      <c r="AS159" s="154"/>
      <c r="AT159" s="185"/>
      <c r="AU159" s="154"/>
      <c r="AV159" s="185"/>
      <c r="AW159" s="154"/>
      <c r="AX159" s="158"/>
      <c r="AY159" s="159"/>
      <c r="AZ159" s="154"/>
      <c r="BA159" s="154"/>
      <c r="BB159" s="154"/>
      <c r="BC159" s="154"/>
      <c r="BD159" s="160"/>
      <c r="BE159" s="154"/>
      <c r="BF159" s="154"/>
      <c r="BG159" s="154"/>
      <c r="BH159" s="154"/>
      <c r="BI159" s="160"/>
      <c r="BK159" s="162"/>
      <c r="BL159" s="150"/>
      <c r="BM159" s="162"/>
      <c r="BN159" s="162"/>
      <c r="BO159" s="162"/>
      <c r="BP159" s="162"/>
      <c r="BQ159" s="162"/>
      <c r="BR159" s="162"/>
      <c r="BS159" s="162"/>
      <c r="BT159" s="162"/>
      <c r="BU159" s="162"/>
      <c r="BV159" s="162"/>
      <c r="BW159" s="162"/>
      <c r="BX159" s="162"/>
      <c r="BY159" s="162"/>
      <c r="BZ159" s="162"/>
      <c r="CA159" s="162"/>
      <c r="CB159" s="162"/>
      <c r="CC159" s="162"/>
      <c r="CD159" s="162"/>
      <c r="CE159" s="162"/>
      <c r="CF159" s="162"/>
      <c r="CG159" s="162"/>
      <c r="CH159" s="162"/>
      <c r="CI159" s="162"/>
      <c r="CJ159" s="162"/>
      <c r="CK159" s="162"/>
      <c r="CL159" s="162"/>
      <c r="CM159" s="162"/>
      <c r="CN159" s="162"/>
      <c r="CO159" s="162"/>
    </row>
    <row r="160" spans="1:93" s="111" customFormat="1">
      <c r="A160" s="113">
        <v>51</v>
      </c>
      <c r="B160" s="113">
        <v>40010106</v>
      </c>
      <c r="C160" s="126" t="s">
        <v>45</v>
      </c>
      <c r="D160" s="126" t="s">
        <v>200</v>
      </c>
      <c r="E160" s="126" t="s">
        <v>183</v>
      </c>
      <c r="F160" s="126" t="s">
        <v>181</v>
      </c>
      <c r="G160" s="113">
        <v>26</v>
      </c>
      <c r="H160" s="113">
        <v>1</v>
      </c>
      <c r="I160" s="113" t="s">
        <v>283</v>
      </c>
      <c r="J160" s="113">
        <v>0</v>
      </c>
      <c r="K160" s="114">
        <f>IF(J160=0,0,IF(J160&lt;10,1,IF(MOD(J160,30)&lt;10,ROUNDDOWN(J160/30,0),ROUNDUP(J160/30,0))))</f>
        <v>0</v>
      </c>
      <c r="L160" s="113">
        <v>22</v>
      </c>
      <c r="M160" s="114">
        <f>IF(L160=0,0,IF(L160&lt;10,1,IF(MOD(L160,30)&lt;10,ROUNDDOWN(L160/30,0),ROUNDUP(L160/30,0))))</f>
        <v>1</v>
      </c>
      <c r="N160" s="113">
        <v>15</v>
      </c>
      <c r="O160" s="114">
        <f>IF(N160=0,0,IF(N160&lt;10,1,IF(MOD(N160,30)&lt;10,ROUNDDOWN(N160/30,0),ROUNDUP(N160/30,0))))</f>
        <v>1</v>
      </c>
      <c r="P160" s="113">
        <v>22</v>
      </c>
      <c r="Q160" s="114">
        <f>IF(P160=0,0,IF(P160&lt;10,1,IF(MOD(P160,40)&lt;10,ROUNDDOWN(P160/40,0),ROUNDUP(P160/40,0))))</f>
        <v>1</v>
      </c>
      <c r="R160" s="113">
        <v>19</v>
      </c>
      <c r="S160" s="114">
        <f>IF(R160=0,0,IF(R160&lt;10,1,IF(MOD(R160,40)&lt;10,ROUNDDOWN(R160/40,0),ROUNDUP(R160/40,0))))</f>
        <v>1</v>
      </c>
      <c r="T160" s="113">
        <v>22</v>
      </c>
      <c r="U160" s="114">
        <f>IF(T160=0,0,IF(T160&lt;10,1,IF(MOD(T160,40)&lt;10,ROUNDDOWN(T160/40,0),ROUNDUP(T160/40,0))))</f>
        <v>1</v>
      </c>
      <c r="V160" s="113">
        <v>13</v>
      </c>
      <c r="W160" s="114">
        <f>IF(V160=0,0,IF(V160&lt;10,1,IF(MOD(V160,40)&lt;10,ROUNDDOWN(V160/40,0),ROUNDUP(V160/40,0))))</f>
        <v>1</v>
      </c>
      <c r="X160" s="113">
        <v>15</v>
      </c>
      <c r="Y160" s="114">
        <f>IF(X160=0,0,IF(X160&lt;10,1,IF(MOD(X160,40)&lt;10,ROUNDDOWN(X160/40,0),ROUNDUP(X160/40,0))))</f>
        <v>1</v>
      </c>
      <c r="Z160" s="113">
        <v>17</v>
      </c>
      <c r="AA160" s="114">
        <f>IF(Z160=0,0,IF(Z160&lt;10,1,IF(MOD(Z160,40)&lt;10,ROUNDDOWN(Z160/40,0),ROUNDUP(Z160/40,0))))</f>
        <v>1</v>
      </c>
      <c r="AB160" s="113"/>
      <c r="AC160" s="114">
        <f>IF(AB160=0,0,IF(AB160&lt;10,1,IF(MOD(AB160,40)&lt;10,ROUNDDOWN(AB160/40,0),ROUNDUP(AB160/40,0))))</f>
        <v>0</v>
      </c>
      <c r="AD160" s="113"/>
      <c r="AE160" s="114">
        <f>IF(AD160=0,0,IF(AD160&lt;10,1,IF(MOD(AD160,40)&lt;10,ROUNDDOWN(AD160/40,0),ROUNDUP(AD160/40,0))))</f>
        <v>0</v>
      </c>
      <c r="AF160" s="114"/>
      <c r="AG160" s="114">
        <f>IF(AF160=0,0,IF(AF160&lt;10,1,IF(MOD(AF160,40)&lt;10,ROUNDDOWN(AF160/40,0),ROUNDUP(AF160/40,0))))</f>
        <v>0</v>
      </c>
      <c r="AH160" s="113"/>
      <c r="AI160" s="114">
        <f>IF(AH160=0,0,IF(AH160&lt;10,1,IF(MOD(AH160,40)&lt;10,ROUNDDOWN(AH160/40,0),ROUNDUP(AH160/40,0))))</f>
        <v>0</v>
      </c>
      <c r="AJ160" s="113"/>
      <c r="AK160" s="114">
        <f>IF(AJ160=0,0,IF(AJ160&lt;10,1,IF(MOD(AJ160,40)&lt;10,ROUNDDOWN(AJ160/40,0),ROUNDUP(AJ160/40,0))))</f>
        <v>0</v>
      </c>
      <c r="AL160" s="113"/>
      <c r="AM160" s="114">
        <f>IF(AL160=0,0,IF(AL160&lt;10,1,IF(MOD(AL160,40)&lt;10,ROUNDDOWN(AL160/40,0),ROUNDUP(AL160/40,0))))</f>
        <v>0</v>
      </c>
      <c r="AN160" s="113">
        <f>SUM(J160+L160+N160+P160+R160+T160+V160+X160+Z160+AB160+AD160+AF160+AH160+AJ160+AL160)</f>
        <v>145</v>
      </c>
      <c r="AO160" s="113">
        <f>SUM(K160+M160+O160+Q160+S160+U160+W160+Y160+AA160+AC160+AE160+AG160+AI160+AK160+AM160)</f>
        <v>8</v>
      </c>
      <c r="AP160" s="113">
        <v>1</v>
      </c>
      <c r="AQ160" s="113">
        <v>8</v>
      </c>
      <c r="AR160" s="113">
        <f>SUM(AP160:AQ160)</f>
        <v>9</v>
      </c>
      <c r="AS160" s="142">
        <v>1</v>
      </c>
      <c r="AT160" s="185">
        <v>0</v>
      </c>
      <c r="AU160" s="142">
        <v>8</v>
      </c>
      <c r="AV160" s="185">
        <v>0</v>
      </c>
      <c r="AW160" s="142">
        <f>SUM(AS160:AV160)</f>
        <v>9</v>
      </c>
      <c r="AX160" s="128">
        <f>IF(AN160&lt;=0,0,IF(AN160&lt;=359,1,IF(AN160&lt;=719,2,IF(AN160&lt;=1079,3,IF(AN160&lt;=1679,4,IF(AN160&lt;=1680,5,IF(AN160&lt;=1680,1,5)))))))</f>
        <v>1</v>
      </c>
      <c r="AY160" s="129">
        <f>IF(AN160&gt;120,ROUND(((((K160+M160+O160)*30)+(J160+L160+N160))/50+(((Q160+S160+U160+W160+Y160+AA160)*40)+(P160+R160+T160+V160+X160+Z160))/50+(AC160+AE160+AG160+AI160+AK160+AM160)*2),0),IF((J160+L160+N160+P160+R160+T160+V160+X160+Z160)&lt;=0,0,IF((J160+L160+N160+P160+R160+T160+V160+X160+Z160)&lt;=20,1,IF((J160+L160+N160+P160+R160+T160+V160+X160+Z160)&lt;=40,2,IF((J160+L160+N160+P160+R160+T160+V160+X160+Z160)&lt;=60,3,IF((J160+L160+N160+P160+R160+T160+V160+X160+Z160)&lt;=80,4,IF((J160+L160+N160+P160+R160+T160+V160+X160+Z160)&lt;=100,5,IF((J160+L160+N160+P160+R160+T160+V160+X160+Z160)&lt;=120,6,0)))))))+((AC160+AE160+AG160+AI160+AK160+AM160)*2))</f>
        <v>9</v>
      </c>
      <c r="AZ160" s="113">
        <f>SUM(AX160:AY160)</f>
        <v>10</v>
      </c>
      <c r="BA160" s="113">
        <f>SUM(AP160)-AX160</f>
        <v>0</v>
      </c>
      <c r="BB160" s="113">
        <f>SUM(AQ160)-AY160</f>
        <v>-1</v>
      </c>
      <c r="BC160" s="113">
        <f>SUM(AR160)-AZ160</f>
        <v>-1</v>
      </c>
      <c r="BD160" s="130">
        <f>SUM(BC160)/AZ160*100</f>
        <v>-10</v>
      </c>
      <c r="BE160" s="113">
        <v>0</v>
      </c>
      <c r="BF160" s="113"/>
      <c r="BG160" s="113"/>
      <c r="BH160" s="113">
        <f>SUM(BC160)-BE160-BF160+BG160</f>
        <v>-1</v>
      </c>
      <c r="BI160" s="130">
        <f>SUM(BH160)/AZ160*100</f>
        <v>-10</v>
      </c>
      <c r="BK160" s="112"/>
      <c r="BL160" s="150"/>
      <c r="BM160" s="112"/>
      <c r="BN160" s="112"/>
      <c r="BO160" s="112"/>
      <c r="BP160" s="112"/>
      <c r="BQ160" s="112"/>
      <c r="BR160" s="112"/>
      <c r="BS160" s="112"/>
      <c r="BT160" s="112"/>
      <c r="BU160" s="112"/>
      <c r="BV160" s="112"/>
      <c r="BW160" s="112"/>
      <c r="BX160" s="112"/>
      <c r="BY160" s="112"/>
      <c r="BZ160" s="112"/>
      <c r="CA160" s="112"/>
      <c r="CB160" s="112"/>
      <c r="CC160" s="112"/>
      <c r="CD160" s="112"/>
      <c r="CE160" s="112"/>
      <c r="CF160" s="112"/>
      <c r="CG160" s="112"/>
      <c r="CH160" s="112"/>
      <c r="CI160" s="112"/>
      <c r="CJ160" s="112"/>
      <c r="CK160" s="112"/>
      <c r="CL160" s="112"/>
      <c r="CM160" s="112"/>
      <c r="CN160" s="112"/>
      <c r="CO160" s="112"/>
    </row>
    <row r="161" spans="1:93" s="161" customFormat="1">
      <c r="A161" s="154"/>
      <c r="B161" s="154"/>
      <c r="C161" s="155" t="s">
        <v>369</v>
      </c>
      <c r="D161" s="155"/>
      <c r="E161" s="155"/>
      <c r="F161" s="155"/>
      <c r="G161" s="154"/>
      <c r="H161" s="154"/>
      <c r="I161" s="154"/>
      <c r="J161" s="156" t="s">
        <v>408</v>
      </c>
      <c r="K161" s="157"/>
      <c r="L161" s="154"/>
      <c r="M161" s="157"/>
      <c r="N161" s="154"/>
      <c r="O161" s="157"/>
      <c r="P161" s="154"/>
      <c r="Q161" s="157"/>
      <c r="R161" s="154"/>
      <c r="S161" s="157"/>
      <c r="T161" s="154"/>
      <c r="U161" s="157"/>
      <c r="V161" s="154"/>
      <c r="W161" s="157"/>
      <c r="X161" s="154"/>
      <c r="Y161" s="157"/>
      <c r="Z161" s="154"/>
      <c r="AA161" s="157"/>
      <c r="AB161" s="154"/>
      <c r="AC161" s="157"/>
      <c r="AD161" s="154"/>
      <c r="AE161" s="157"/>
      <c r="AF161" s="157"/>
      <c r="AG161" s="157"/>
      <c r="AH161" s="154"/>
      <c r="AI161" s="157"/>
      <c r="AJ161" s="154"/>
      <c r="AK161" s="157"/>
      <c r="AL161" s="154"/>
      <c r="AM161" s="157"/>
      <c r="AN161" s="154"/>
      <c r="AO161" s="154"/>
      <c r="AP161" s="154"/>
      <c r="AQ161" s="154"/>
      <c r="AR161" s="154"/>
      <c r="AS161" s="154"/>
      <c r="AT161" s="185"/>
      <c r="AU161" s="154"/>
      <c r="AV161" s="185"/>
      <c r="AW161" s="154"/>
      <c r="AX161" s="158"/>
      <c r="AY161" s="159"/>
      <c r="AZ161" s="154"/>
      <c r="BA161" s="154"/>
      <c r="BB161" s="154"/>
      <c r="BC161" s="154"/>
      <c r="BD161" s="160"/>
      <c r="BE161" s="154"/>
      <c r="BF161" s="154"/>
      <c r="BG161" s="154"/>
      <c r="BH161" s="154"/>
      <c r="BI161" s="160"/>
      <c r="BK161" s="162"/>
      <c r="BL161" s="150"/>
      <c r="BM161" s="162"/>
      <c r="BN161" s="162"/>
      <c r="BO161" s="162"/>
      <c r="BP161" s="162"/>
      <c r="BQ161" s="162"/>
      <c r="BR161" s="162"/>
      <c r="BS161" s="162"/>
      <c r="BT161" s="162"/>
      <c r="BU161" s="162"/>
      <c r="BV161" s="162"/>
      <c r="BW161" s="162"/>
      <c r="BX161" s="162"/>
      <c r="BY161" s="162"/>
      <c r="BZ161" s="162"/>
      <c r="CA161" s="162"/>
      <c r="CB161" s="162"/>
      <c r="CC161" s="162"/>
      <c r="CD161" s="162"/>
      <c r="CE161" s="162"/>
      <c r="CF161" s="162"/>
      <c r="CG161" s="162"/>
      <c r="CH161" s="162"/>
      <c r="CI161" s="162"/>
      <c r="CJ161" s="162"/>
      <c r="CK161" s="162"/>
      <c r="CL161" s="162"/>
      <c r="CM161" s="162"/>
      <c r="CN161" s="162"/>
      <c r="CO161" s="162"/>
    </row>
    <row r="162" spans="1:93" s="161" customFormat="1">
      <c r="A162" s="154"/>
      <c r="B162" s="154"/>
      <c r="C162" s="155" t="s">
        <v>513</v>
      </c>
      <c r="D162" s="155"/>
      <c r="E162" s="155"/>
      <c r="F162" s="155"/>
      <c r="G162" s="154"/>
      <c r="H162" s="154"/>
      <c r="I162" s="154"/>
      <c r="J162" s="156" t="s">
        <v>567</v>
      </c>
      <c r="K162" s="157"/>
      <c r="L162" s="154"/>
      <c r="M162" s="157"/>
      <c r="N162" s="154"/>
      <c r="O162" s="157"/>
      <c r="P162" s="154"/>
      <c r="Q162" s="157"/>
      <c r="R162" s="154"/>
      <c r="S162" s="157"/>
      <c r="T162" s="154"/>
      <c r="U162" s="157"/>
      <c r="V162" s="154"/>
      <c r="W162" s="157"/>
      <c r="X162" s="154"/>
      <c r="Y162" s="157"/>
      <c r="Z162" s="154"/>
      <c r="AA162" s="157"/>
      <c r="AB162" s="154"/>
      <c r="AC162" s="157"/>
      <c r="AD162" s="154"/>
      <c r="AE162" s="157"/>
      <c r="AF162" s="157"/>
      <c r="AG162" s="157"/>
      <c r="AH162" s="154"/>
      <c r="AI162" s="157"/>
      <c r="AJ162" s="154"/>
      <c r="AK162" s="157"/>
      <c r="AL162" s="154"/>
      <c r="AM162" s="157"/>
      <c r="AN162" s="154"/>
      <c r="AO162" s="154"/>
      <c r="AP162" s="154"/>
      <c r="AQ162" s="154"/>
      <c r="AR162" s="154"/>
      <c r="AS162" s="154"/>
      <c r="AT162" s="185"/>
      <c r="AU162" s="154"/>
      <c r="AV162" s="185"/>
      <c r="AW162" s="154"/>
      <c r="AX162" s="158"/>
      <c r="AY162" s="159"/>
      <c r="AZ162" s="154"/>
      <c r="BA162" s="154"/>
      <c r="BB162" s="154"/>
      <c r="BC162" s="154"/>
      <c r="BD162" s="160"/>
      <c r="BE162" s="154"/>
      <c r="BF162" s="154"/>
      <c r="BG162" s="154"/>
      <c r="BH162" s="154"/>
      <c r="BI162" s="160"/>
      <c r="BK162" s="162"/>
      <c r="BL162" s="150"/>
      <c r="BM162" s="162"/>
      <c r="BN162" s="162"/>
      <c r="BO162" s="162"/>
      <c r="BP162" s="162"/>
      <c r="BQ162" s="162"/>
      <c r="BR162" s="162"/>
      <c r="BS162" s="162"/>
      <c r="BT162" s="162"/>
      <c r="BU162" s="162"/>
      <c r="BV162" s="162"/>
      <c r="BW162" s="162"/>
      <c r="BX162" s="162"/>
      <c r="BY162" s="162"/>
      <c r="BZ162" s="162"/>
      <c r="CA162" s="162"/>
      <c r="CB162" s="162"/>
      <c r="CC162" s="162"/>
      <c r="CD162" s="162"/>
      <c r="CE162" s="162"/>
      <c r="CF162" s="162"/>
      <c r="CG162" s="162"/>
      <c r="CH162" s="162"/>
      <c r="CI162" s="162"/>
      <c r="CJ162" s="162"/>
      <c r="CK162" s="162"/>
      <c r="CL162" s="162"/>
      <c r="CM162" s="162"/>
      <c r="CN162" s="162"/>
      <c r="CO162" s="162"/>
    </row>
    <row r="163" spans="1:93" s="111" customFormat="1">
      <c r="A163" s="113">
        <v>52</v>
      </c>
      <c r="B163" s="113">
        <v>40010165</v>
      </c>
      <c r="C163" s="126" t="s">
        <v>53</v>
      </c>
      <c r="D163" s="126" t="s">
        <v>184</v>
      </c>
      <c r="E163" s="126" t="s">
        <v>184</v>
      </c>
      <c r="F163" s="126" t="s">
        <v>181</v>
      </c>
      <c r="G163" s="113">
        <v>30</v>
      </c>
      <c r="H163" s="113">
        <v>1</v>
      </c>
      <c r="I163" s="113" t="s">
        <v>283</v>
      </c>
      <c r="J163" s="113">
        <v>0</v>
      </c>
      <c r="K163" s="114">
        <f>IF(J163=0,0,IF(J163&lt;10,1,IF(MOD(J163,30)&lt;10,ROUNDDOWN(J163/30,0),ROUNDUP(J163/30,0))))</f>
        <v>0</v>
      </c>
      <c r="L163" s="113">
        <v>19</v>
      </c>
      <c r="M163" s="114">
        <f>IF(L163=0,0,IF(L163&lt;10,1,IF(MOD(L163,30)&lt;10,ROUNDDOWN(L163/30,0),ROUNDUP(L163/30,0))))</f>
        <v>1</v>
      </c>
      <c r="N163" s="113">
        <v>14</v>
      </c>
      <c r="O163" s="114">
        <f>IF(N163=0,0,IF(N163&lt;10,1,IF(MOD(N163,30)&lt;10,ROUNDDOWN(N163/30,0),ROUNDUP(N163/30,0))))</f>
        <v>1</v>
      </c>
      <c r="P163" s="113">
        <v>26</v>
      </c>
      <c r="Q163" s="114">
        <f>IF(P163=0,0,IF(P163&lt;10,1,IF(MOD(P163,40)&lt;10,ROUNDDOWN(P163/40,0),ROUNDUP(P163/40,0))))</f>
        <v>1</v>
      </c>
      <c r="R163" s="113">
        <v>31</v>
      </c>
      <c r="S163" s="114">
        <f>IF(R163=0,0,IF(R163&lt;10,1,IF(MOD(R163,40)&lt;10,ROUNDDOWN(R163/40,0),ROUNDUP(R163/40,0))))</f>
        <v>1</v>
      </c>
      <c r="T163" s="113">
        <v>29</v>
      </c>
      <c r="U163" s="114">
        <f>IF(T163=0,0,IF(T163&lt;10,1,IF(MOD(T163,40)&lt;10,ROUNDDOWN(T163/40,0),ROUNDUP(T163/40,0))))</f>
        <v>1</v>
      </c>
      <c r="V163" s="113">
        <v>28</v>
      </c>
      <c r="W163" s="114">
        <f>IF(V163=0,0,IF(V163&lt;10,1,IF(MOD(V163,40)&lt;10,ROUNDDOWN(V163/40,0),ROUNDUP(V163/40,0))))</f>
        <v>1</v>
      </c>
      <c r="X163" s="113">
        <v>25</v>
      </c>
      <c r="Y163" s="114">
        <f>IF(X163=0,0,IF(X163&lt;10,1,IF(MOD(X163,40)&lt;10,ROUNDDOWN(X163/40,0),ROUNDUP(X163/40,0))))</f>
        <v>1</v>
      </c>
      <c r="Z163" s="113">
        <v>37</v>
      </c>
      <c r="AA163" s="114">
        <f>IF(Z163=0,0,IF(Z163&lt;10,1,IF(MOD(Z163,40)&lt;10,ROUNDDOWN(Z163/40,0),ROUNDUP(Z163/40,0))))</f>
        <v>1</v>
      </c>
      <c r="AB163" s="113"/>
      <c r="AC163" s="114">
        <f>IF(AB163=0,0,IF(AB163&lt;10,1,IF(MOD(AB163,40)&lt;10,ROUNDDOWN(AB163/40,0),ROUNDUP(AB163/40,0))))</f>
        <v>0</v>
      </c>
      <c r="AD163" s="113"/>
      <c r="AE163" s="114">
        <f>IF(AD163=0,0,IF(AD163&lt;10,1,IF(MOD(AD163,40)&lt;10,ROUNDDOWN(AD163/40,0),ROUNDUP(AD163/40,0))))</f>
        <v>0</v>
      </c>
      <c r="AF163" s="114"/>
      <c r="AG163" s="114">
        <f>IF(AF163=0,0,IF(AF163&lt;10,1,IF(MOD(AF163,40)&lt;10,ROUNDDOWN(AF163/40,0),ROUNDUP(AF163/40,0))))</f>
        <v>0</v>
      </c>
      <c r="AH163" s="113"/>
      <c r="AI163" s="114">
        <f>IF(AH163=0,0,IF(AH163&lt;10,1,IF(MOD(AH163,40)&lt;10,ROUNDDOWN(AH163/40,0),ROUNDUP(AH163/40,0))))</f>
        <v>0</v>
      </c>
      <c r="AJ163" s="113"/>
      <c r="AK163" s="114">
        <f>IF(AJ163=0,0,IF(AJ163&lt;10,1,IF(MOD(AJ163,40)&lt;10,ROUNDDOWN(AJ163/40,0),ROUNDUP(AJ163/40,0))))</f>
        <v>0</v>
      </c>
      <c r="AL163" s="113"/>
      <c r="AM163" s="114">
        <f>IF(AL163=0,0,IF(AL163&lt;10,1,IF(MOD(AL163,40)&lt;10,ROUNDDOWN(AL163/40,0),ROUNDUP(AL163/40,0))))</f>
        <v>0</v>
      </c>
      <c r="AN163" s="113">
        <f>SUM(J163+L163+N163+P163+R163+T163+V163+X163+Z163+AB163+AD163+AF163+AH163+AJ163+AL163)</f>
        <v>209</v>
      </c>
      <c r="AO163" s="113">
        <f>SUM(K163+M163+O163+Q163+S163+U163+W163+Y163+AA163+AC163+AE163+AG163+AI163+AK163+AM163)</f>
        <v>8</v>
      </c>
      <c r="AP163" s="113">
        <v>1</v>
      </c>
      <c r="AQ163" s="113">
        <v>9</v>
      </c>
      <c r="AR163" s="113">
        <f>SUM(AP163:AQ163)</f>
        <v>10</v>
      </c>
      <c r="AS163" s="142">
        <v>1</v>
      </c>
      <c r="AT163" s="185">
        <v>0</v>
      </c>
      <c r="AU163" s="142">
        <v>9</v>
      </c>
      <c r="AV163" s="185">
        <v>0</v>
      </c>
      <c r="AW163" s="142">
        <f>SUM(AS163:AV163)</f>
        <v>10</v>
      </c>
      <c r="AX163" s="128">
        <f>IF(AN163&lt;=0,0,IF(AN163&lt;=359,1,IF(AN163&lt;=719,2,IF(AN163&lt;=1079,3,IF(AN163&lt;=1679,4,IF(AN163&lt;=1680,5,IF(AN163&lt;=1680,1,5)))))))</f>
        <v>1</v>
      </c>
      <c r="AY163" s="129">
        <f>IF(AN163&gt;120,ROUND(((((K163+M163+O163)*30)+(J163+L163+N163))/50+(((Q163+S163+U163+W163+Y163+AA163)*40)+(P163+R163+T163+V163+X163+Z163))/50+(AC163+AE163+AG163+AI163+AK163+AM163)*2),0),IF((J163+L163+N163+P163+R163+T163+V163+X163+Z163)&lt;=0,0,IF((J163+L163+N163+P163+R163+T163+V163+X163+Z163)&lt;=20,1,IF((J163+L163+N163+P163+R163+T163+V163+X163+Z163)&lt;=40,2,IF((J163+L163+N163+P163+R163+T163+V163+X163+Z163)&lt;=60,3,IF((J163+L163+N163+P163+R163+T163+V163+X163+Z163)&lt;=80,4,IF((J163+L163+N163+P163+R163+T163+V163+X163+Z163)&lt;=100,5,IF((J163+L163+N163+P163+R163+T163+V163+X163+Z163)&lt;=120,6,0)))))))+((AC163+AE163+AG163+AI163+AK163+AM163)*2))</f>
        <v>10</v>
      </c>
      <c r="AZ163" s="113">
        <f>SUM(AX163:AY163)</f>
        <v>11</v>
      </c>
      <c r="BA163" s="113">
        <f>SUM(AP163)-AX163</f>
        <v>0</v>
      </c>
      <c r="BB163" s="113">
        <f>SUM(AQ163)-AY163</f>
        <v>-1</v>
      </c>
      <c r="BC163" s="113">
        <f>SUM(AR163)-AZ163</f>
        <v>-1</v>
      </c>
      <c r="BD163" s="130">
        <f>SUM(BC163)/AZ163*100</f>
        <v>-9.0909090909090917</v>
      </c>
      <c r="BE163" s="113">
        <v>1</v>
      </c>
      <c r="BF163" s="113"/>
      <c r="BG163" s="113"/>
      <c r="BH163" s="113">
        <f>SUM(BC163)-BE163-BF163+BG163</f>
        <v>-2</v>
      </c>
      <c r="BI163" s="130">
        <f>SUM(BH163)/AZ163*100</f>
        <v>-18.181818181818183</v>
      </c>
      <c r="BK163" s="112"/>
      <c r="BL163" s="150"/>
      <c r="BM163" s="112"/>
      <c r="BN163" s="112"/>
      <c r="BO163" s="112"/>
      <c r="BP163" s="112"/>
      <c r="BQ163" s="112"/>
      <c r="BR163" s="112"/>
      <c r="BS163" s="112"/>
      <c r="BT163" s="112"/>
      <c r="BU163" s="112"/>
      <c r="BV163" s="112"/>
      <c r="BW163" s="112"/>
      <c r="BX163" s="112"/>
      <c r="BY163" s="112"/>
      <c r="BZ163" s="112"/>
      <c r="CA163" s="112"/>
      <c r="CB163" s="112"/>
      <c r="CC163" s="112"/>
      <c r="CD163" s="112"/>
      <c r="CE163" s="112"/>
      <c r="CF163" s="112"/>
      <c r="CG163" s="112"/>
      <c r="CH163" s="112"/>
      <c r="CI163" s="112"/>
      <c r="CJ163" s="112"/>
      <c r="CK163" s="112"/>
      <c r="CL163" s="112"/>
      <c r="CM163" s="112"/>
      <c r="CN163" s="112"/>
      <c r="CO163" s="112"/>
    </row>
    <row r="164" spans="1:93" s="161" customFormat="1">
      <c r="A164" s="154"/>
      <c r="B164" s="154"/>
      <c r="C164" s="155" t="s">
        <v>369</v>
      </c>
      <c r="D164" s="155"/>
      <c r="E164" s="155"/>
      <c r="F164" s="155"/>
      <c r="G164" s="154"/>
      <c r="H164" s="154"/>
      <c r="I164" s="154"/>
      <c r="J164" s="156" t="s">
        <v>395</v>
      </c>
      <c r="K164" s="157"/>
      <c r="L164" s="154"/>
      <c r="M164" s="157"/>
      <c r="N164" s="154"/>
      <c r="O164" s="157"/>
      <c r="P164" s="154"/>
      <c r="Q164" s="157"/>
      <c r="R164" s="154"/>
      <c r="S164" s="157"/>
      <c r="T164" s="154"/>
      <c r="U164" s="157"/>
      <c r="V164" s="154"/>
      <c r="W164" s="157"/>
      <c r="X164" s="154"/>
      <c r="Y164" s="157"/>
      <c r="Z164" s="154"/>
      <c r="AA164" s="157"/>
      <c r="AB164" s="154"/>
      <c r="AC164" s="157"/>
      <c r="AD164" s="154"/>
      <c r="AE164" s="157"/>
      <c r="AF164" s="157"/>
      <c r="AG164" s="157"/>
      <c r="AH164" s="154"/>
      <c r="AI164" s="157"/>
      <c r="AJ164" s="154"/>
      <c r="AK164" s="157"/>
      <c r="AL164" s="154"/>
      <c r="AM164" s="157"/>
      <c r="AN164" s="154"/>
      <c r="AO164" s="154"/>
      <c r="AP164" s="154"/>
      <c r="AQ164" s="154"/>
      <c r="AR164" s="154"/>
      <c r="AS164" s="154"/>
      <c r="AT164" s="185"/>
      <c r="AU164" s="154"/>
      <c r="AV164" s="185"/>
      <c r="AW164" s="154"/>
      <c r="AX164" s="158"/>
      <c r="AY164" s="159"/>
      <c r="AZ164" s="154"/>
      <c r="BA164" s="154"/>
      <c r="BB164" s="154"/>
      <c r="BC164" s="154"/>
      <c r="BD164" s="160"/>
      <c r="BE164" s="154"/>
      <c r="BF164" s="154"/>
      <c r="BG164" s="154"/>
      <c r="BH164" s="154"/>
      <c r="BI164" s="160"/>
      <c r="BK164" s="162"/>
      <c r="BL164" s="150"/>
      <c r="BM164" s="162"/>
      <c r="BN164" s="162"/>
      <c r="BO164" s="162"/>
      <c r="BP164" s="162"/>
      <c r="BQ164" s="162"/>
      <c r="BR164" s="162"/>
      <c r="BS164" s="162"/>
      <c r="BT164" s="162"/>
      <c r="BU164" s="162"/>
      <c r="BV164" s="162"/>
      <c r="BW164" s="162"/>
      <c r="BX164" s="162"/>
      <c r="BY164" s="162"/>
      <c r="BZ164" s="162"/>
      <c r="CA164" s="162"/>
      <c r="CB164" s="162"/>
      <c r="CC164" s="162"/>
      <c r="CD164" s="162"/>
      <c r="CE164" s="162"/>
      <c r="CF164" s="162"/>
      <c r="CG164" s="162"/>
      <c r="CH164" s="162"/>
      <c r="CI164" s="162"/>
      <c r="CJ164" s="162"/>
      <c r="CK164" s="162"/>
      <c r="CL164" s="162"/>
      <c r="CM164" s="162"/>
      <c r="CN164" s="162"/>
      <c r="CO164" s="162"/>
    </row>
    <row r="165" spans="1:93" s="161" customFormat="1">
      <c r="A165" s="154"/>
      <c r="B165" s="154"/>
      <c r="C165" s="155" t="s">
        <v>513</v>
      </c>
      <c r="D165" s="155"/>
      <c r="E165" s="155"/>
      <c r="F165" s="155"/>
      <c r="G165" s="154"/>
      <c r="H165" s="154"/>
      <c r="I165" s="154"/>
      <c r="J165" s="156" t="s">
        <v>570</v>
      </c>
      <c r="K165" s="157"/>
      <c r="L165" s="154"/>
      <c r="M165" s="157"/>
      <c r="N165" s="154"/>
      <c r="O165" s="157"/>
      <c r="P165" s="154"/>
      <c r="Q165" s="157"/>
      <c r="R165" s="154"/>
      <c r="S165" s="157"/>
      <c r="T165" s="154"/>
      <c r="U165" s="157"/>
      <c r="V165" s="154"/>
      <c r="W165" s="157"/>
      <c r="X165" s="154"/>
      <c r="Y165" s="157"/>
      <c r="Z165" s="154"/>
      <c r="AA165" s="157"/>
      <c r="AB165" s="154"/>
      <c r="AC165" s="157"/>
      <c r="AD165" s="154"/>
      <c r="AE165" s="157"/>
      <c r="AF165" s="157"/>
      <c r="AG165" s="157"/>
      <c r="AH165" s="154"/>
      <c r="AI165" s="157"/>
      <c r="AJ165" s="154"/>
      <c r="AK165" s="157"/>
      <c r="AL165" s="154"/>
      <c r="AM165" s="157"/>
      <c r="AN165" s="154"/>
      <c r="AO165" s="154"/>
      <c r="AP165" s="154"/>
      <c r="AQ165" s="154"/>
      <c r="AR165" s="154"/>
      <c r="AS165" s="154"/>
      <c r="AT165" s="185"/>
      <c r="AU165" s="154"/>
      <c r="AV165" s="185"/>
      <c r="AW165" s="154"/>
      <c r="AX165" s="158"/>
      <c r="AY165" s="159"/>
      <c r="AZ165" s="154"/>
      <c r="BA165" s="154"/>
      <c r="BB165" s="154"/>
      <c r="BC165" s="154"/>
      <c r="BD165" s="160"/>
      <c r="BE165" s="154"/>
      <c r="BF165" s="154"/>
      <c r="BG165" s="154"/>
      <c r="BH165" s="154"/>
      <c r="BI165" s="160"/>
      <c r="BK165" s="162"/>
      <c r="BL165" s="150"/>
      <c r="BM165" s="162"/>
      <c r="BN165" s="162"/>
      <c r="BO165" s="162"/>
      <c r="BP165" s="162"/>
      <c r="BQ165" s="162"/>
      <c r="BR165" s="162"/>
      <c r="BS165" s="162"/>
      <c r="BT165" s="162"/>
      <c r="BU165" s="162"/>
      <c r="BV165" s="162"/>
      <c r="BW165" s="162"/>
      <c r="BX165" s="162"/>
      <c r="BY165" s="162"/>
      <c r="BZ165" s="162"/>
      <c r="CA165" s="162"/>
      <c r="CB165" s="162"/>
      <c r="CC165" s="162"/>
      <c r="CD165" s="162"/>
      <c r="CE165" s="162"/>
      <c r="CF165" s="162"/>
      <c r="CG165" s="162"/>
      <c r="CH165" s="162"/>
      <c r="CI165" s="162"/>
      <c r="CJ165" s="162"/>
      <c r="CK165" s="162"/>
      <c r="CL165" s="162"/>
      <c r="CM165" s="162"/>
      <c r="CN165" s="162"/>
      <c r="CO165" s="162"/>
    </row>
    <row r="166" spans="1:93" s="111" customFormat="1">
      <c r="A166" s="113">
        <v>53</v>
      </c>
      <c r="B166" s="113">
        <v>40010057</v>
      </c>
      <c r="C166" s="126" t="s">
        <v>131</v>
      </c>
      <c r="D166" s="126" t="s">
        <v>194</v>
      </c>
      <c r="E166" s="126" t="s">
        <v>183</v>
      </c>
      <c r="F166" s="126" t="s">
        <v>181</v>
      </c>
      <c r="G166" s="113">
        <v>15</v>
      </c>
      <c r="H166" s="113">
        <v>1</v>
      </c>
      <c r="I166" s="113" t="s">
        <v>283</v>
      </c>
      <c r="J166" s="113">
        <v>16</v>
      </c>
      <c r="K166" s="114">
        <f>IF(J166=0,0,IF(J166&lt;10,1,IF(MOD(J166,30)&lt;10,ROUNDDOWN(J166/30,0),ROUNDUP(J166/30,0))))</f>
        <v>1</v>
      </c>
      <c r="L166" s="113">
        <v>30</v>
      </c>
      <c r="M166" s="114">
        <f>IF(L166=0,0,IF(L166&lt;10,1,IF(MOD(L166,30)&lt;10,ROUNDDOWN(L166/30,0),ROUNDUP(L166/30,0))))</f>
        <v>1</v>
      </c>
      <c r="N166" s="113">
        <v>36</v>
      </c>
      <c r="O166" s="114">
        <f>IF(N166=0,0,IF(N166&lt;10,1,IF(MOD(N166,30)&lt;10,ROUNDDOWN(N166/30,0),ROUNDUP(N166/30,0))))</f>
        <v>1</v>
      </c>
      <c r="P166" s="113">
        <v>28</v>
      </c>
      <c r="Q166" s="114">
        <f>IF(P166=0,0,IF(P166&lt;10,1,IF(MOD(P166,40)&lt;10,ROUNDDOWN(P166/40,0),ROUNDUP(P166/40,0))))</f>
        <v>1</v>
      </c>
      <c r="R166" s="113">
        <v>28</v>
      </c>
      <c r="S166" s="114">
        <f>IF(R166=0,0,IF(R166&lt;10,1,IF(MOD(R166,40)&lt;10,ROUNDDOWN(R166/40,0),ROUNDUP(R166/40,0))))</f>
        <v>1</v>
      </c>
      <c r="T166" s="113">
        <v>22</v>
      </c>
      <c r="U166" s="114">
        <f>IF(T166=0,0,IF(T166&lt;10,1,IF(MOD(T166,40)&lt;10,ROUNDDOWN(T166/40,0),ROUNDUP(T166/40,0))))</f>
        <v>1</v>
      </c>
      <c r="V166" s="113">
        <v>18</v>
      </c>
      <c r="W166" s="114">
        <f>IF(V166=0,0,IF(V166&lt;10,1,IF(MOD(V166,40)&lt;10,ROUNDDOWN(V166/40,0),ROUNDUP(V166/40,0))))</f>
        <v>1</v>
      </c>
      <c r="X166" s="113">
        <v>22</v>
      </c>
      <c r="Y166" s="114">
        <f>IF(X166=0,0,IF(X166&lt;10,1,IF(MOD(X166,40)&lt;10,ROUNDDOWN(X166/40,0),ROUNDUP(X166/40,0))))</f>
        <v>1</v>
      </c>
      <c r="Z166" s="113">
        <v>35</v>
      </c>
      <c r="AA166" s="114">
        <f>IF(Z166=0,0,IF(Z166&lt;10,1,IF(MOD(Z166,40)&lt;10,ROUNDDOWN(Z166/40,0),ROUNDUP(Z166/40,0))))</f>
        <v>1</v>
      </c>
      <c r="AB166" s="113"/>
      <c r="AC166" s="114">
        <f>IF(AB166=0,0,IF(AB166&lt;10,1,IF(MOD(AB166,40)&lt;10,ROUNDDOWN(AB166/40,0),ROUNDUP(AB166/40,0))))</f>
        <v>0</v>
      </c>
      <c r="AD166" s="113"/>
      <c r="AE166" s="114">
        <f>IF(AD166=0,0,IF(AD166&lt;10,1,IF(MOD(AD166,40)&lt;10,ROUNDDOWN(AD166/40,0),ROUNDUP(AD166/40,0))))</f>
        <v>0</v>
      </c>
      <c r="AF166" s="114"/>
      <c r="AG166" s="114">
        <f>IF(AF166=0,0,IF(AF166&lt;10,1,IF(MOD(AF166,40)&lt;10,ROUNDDOWN(AF166/40,0),ROUNDUP(AF166/40,0))))</f>
        <v>0</v>
      </c>
      <c r="AH166" s="113"/>
      <c r="AI166" s="114">
        <f>IF(AH166=0,0,IF(AH166&lt;10,1,IF(MOD(AH166,40)&lt;10,ROUNDDOWN(AH166/40,0),ROUNDUP(AH166/40,0))))</f>
        <v>0</v>
      </c>
      <c r="AJ166" s="113"/>
      <c r="AK166" s="114">
        <f>IF(AJ166=0,0,IF(AJ166&lt;10,1,IF(MOD(AJ166,40)&lt;10,ROUNDDOWN(AJ166/40,0),ROUNDUP(AJ166/40,0))))</f>
        <v>0</v>
      </c>
      <c r="AL166" s="113"/>
      <c r="AM166" s="114">
        <f>IF(AL166=0,0,IF(AL166&lt;10,1,IF(MOD(AL166,40)&lt;10,ROUNDDOWN(AL166/40,0),ROUNDUP(AL166/40,0))))</f>
        <v>0</v>
      </c>
      <c r="AN166" s="113">
        <f>SUM(J166+L166+N166+P166+R166+T166+V166+X166+Z166+AB166+AD166+AF166+AH166+AJ166+AL166)</f>
        <v>235</v>
      </c>
      <c r="AO166" s="113">
        <f>SUM(K166+M166+O166+Q166+S166+U166+W166+Y166+AA166+AC166+AE166+AG166+AI166+AK166+AM166)</f>
        <v>9</v>
      </c>
      <c r="AP166" s="113">
        <v>1</v>
      </c>
      <c r="AQ166" s="113">
        <v>10</v>
      </c>
      <c r="AR166" s="113">
        <f>SUM(AP166:AQ166)</f>
        <v>11</v>
      </c>
      <c r="AS166" s="142">
        <v>1</v>
      </c>
      <c r="AT166" s="185">
        <v>0</v>
      </c>
      <c r="AU166" s="142">
        <v>10</v>
      </c>
      <c r="AV166" s="185">
        <v>0</v>
      </c>
      <c r="AW166" s="142">
        <f>SUM(AS166:AV166)</f>
        <v>11</v>
      </c>
      <c r="AX166" s="128">
        <f>IF(AN166&lt;=0,0,IF(AN166&lt;=359,1,IF(AN166&lt;=719,2,IF(AN166&lt;=1079,3,IF(AN166&lt;=1679,4,IF(AN166&lt;=1680,5,IF(AN166&lt;=1680,1,5)))))))</f>
        <v>1</v>
      </c>
      <c r="AY166" s="129">
        <f>IF(AN166&gt;120,ROUND(((((K166+M166+O166)*30)+(J166+L166+N166))/50+(((Q166+S166+U166+W166+Y166+AA166)*40)+(P166+R166+T166+V166+X166+Z166))/50+(AC166+AE166+AG166+AI166+AK166+AM166)*2),0),IF((J166+L166+N166+P166+R166+T166+V166+X166+Z166)&lt;=0,0,IF((J166+L166+N166+P166+R166+T166+V166+X166+Z166)&lt;=20,1,IF((J166+L166+N166+P166+R166+T166+V166+X166+Z166)&lt;=40,2,IF((J166+L166+N166+P166+R166+T166+V166+X166+Z166)&lt;=60,3,IF((J166+L166+N166+P166+R166+T166+V166+X166+Z166)&lt;=80,4,IF((J166+L166+N166+P166+R166+T166+V166+X166+Z166)&lt;=100,5,IF((J166+L166+N166+P166+R166+T166+V166+X166+Z166)&lt;=120,6,0)))))))+((AC166+AE166+AG166+AI166+AK166+AM166)*2))</f>
        <v>11</v>
      </c>
      <c r="AZ166" s="113">
        <f>SUM(AX166:AY166)</f>
        <v>12</v>
      </c>
      <c r="BA166" s="113">
        <f>SUM(AP166)-AX166</f>
        <v>0</v>
      </c>
      <c r="BB166" s="113">
        <f>SUM(AQ166)-AY166</f>
        <v>-1</v>
      </c>
      <c r="BC166" s="113">
        <f>SUM(AR166)-AZ166</f>
        <v>-1</v>
      </c>
      <c r="BD166" s="130">
        <f>SUM(BC166)/AZ166*100</f>
        <v>-8.3333333333333321</v>
      </c>
      <c r="BE166" s="113">
        <v>0</v>
      </c>
      <c r="BF166" s="113"/>
      <c r="BG166" s="113"/>
      <c r="BH166" s="113">
        <f>SUM(BC166)-BE166-BF166+BG166</f>
        <v>-1</v>
      </c>
      <c r="BI166" s="130">
        <f>SUM(BH166)/AZ166*100</f>
        <v>-8.3333333333333321</v>
      </c>
      <c r="BK166" s="112"/>
      <c r="BL166" s="150"/>
      <c r="BM166" s="112"/>
      <c r="BN166" s="112"/>
      <c r="BO166" s="112"/>
      <c r="BP166" s="112"/>
      <c r="BQ166" s="112"/>
      <c r="BR166" s="112"/>
      <c r="BS166" s="112"/>
      <c r="BT166" s="112"/>
      <c r="BU166" s="112"/>
      <c r="BV166" s="112"/>
      <c r="BW166" s="112"/>
      <c r="BX166" s="112"/>
      <c r="BY166" s="112"/>
      <c r="BZ166" s="112"/>
      <c r="CA166" s="112"/>
      <c r="CB166" s="112"/>
      <c r="CC166" s="112"/>
      <c r="CD166" s="112"/>
      <c r="CE166" s="112"/>
      <c r="CF166" s="112"/>
      <c r="CG166" s="112"/>
      <c r="CH166" s="112"/>
      <c r="CI166" s="112"/>
      <c r="CJ166" s="112"/>
      <c r="CK166" s="112"/>
      <c r="CL166" s="112"/>
      <c r="CM166" s="112"/>
      <c r="CN166" s="112"/>
      <c r="CO166" s="112"/>
    </row>
    <row r="167" spans="1:93" s="161" customFormat="1">
      <c r="A167" s="154"/>
      <c r="B167" s="154"/>
      <c r="C167" s="155" t="s">
        <v>369</v>
      </c>
      <c r="D167" s="155"/>
      <c r="E167" s="155"/>
      <c r="F167" s="155"/>
      <c r="G167" s="154"/>
      <c r="H167" s="154"/>
      <c r="I167" s="154"/>
      <c r="J167" s="156" t="s">
        <v>379</v>
      </c>
      <c r="K167" s="157"/>
      <c r="L167" s="154"/>
      <c r="M167" s="157"/>
      <c r="N167" s="154"/>
      <c r="O167" s="157"/>
      <c r="P167" s="154"/>
      <c r="Q167" s="157"/>
      <c r="R167" s="154"/>
      <c r="S167" s="157"/>
      <c r="T167" s="154"/>
      <c r="U167" s="157"/>
      <c r="V167" s="154"/>
      <c r="W167" s="157"/>
      <c r="X167" s="154"/>
      <c r="Y167" s="157"/>
      <c r="Z167" s="154"/>
      <c r="AA167" s="157"/>
      <c r="AB167" s="154"/>
      <c r="AC167" s="157"/>
      <c r="AD167" s="154"/>
      <c r="AE167" s="157"/>
      <c r="AF167" s="157"/>
      <c r="AG167" s="157"/>
      <c r="AH167" s="154"/>
      <c r="AI167" s="157"/>
      <c r="AJ167" s="154"/>
      <c r="AK167" s="157"/>
      <c r="AL167" s="154"/>
      <c r="AM167" s="157"/>
      <c r="AN167" s="154"/>
      <c r="AO167" s="154"/>
      <c r="AP167" s="154"/>
      <c r="AQ167" s="154"/>
      <c r="AR167" s="154"/>
      <c r="AS167" s="154"/>
      <c r="AT167" s="185"/>
      <c r="AU167" s="154"/>
      <c r="AV167" s="185"/>
      <c r="AW167" s="154"/>
      <c r="AX167" s="158"/>
      <c r="AY167" s="159"/>
      <c r="AZ167" s="154"/>
      <c r="BA167" s="154"/>
      <c r="BB167" s="154"/>
      <c r="BC167" s="154"/>
      <c r="BD167" s="160"/>
      <c r="BE167" s="154"/>
      <c r="BF167" s="154"/>
      <c r="BG167" s="154"/>
      <c r="BH167" s="154"/>
      <c r="BI167" s="160"/>
      <c r="BK167" s="162"/>
      <c r="BL167" s="150"/>
      <c r="BM167" s="162"/>
      <c r="BN167" s="162"/>
      <c r="BO167" s="162"/>
      <c r="BP167" s="162"/>
      <c r="BQ167" s="162"/>
      <c r="BR167" s="162"/>
      <c r="BS167" s="162"/>
      <c r="BT167" s="162"/>
      <c r="BU167" s="162"/>
      <c r="BV167" s="162"/>
      <c r="BW167" s="162"/>
      <c r="BX167" s="162"/>
      <c r="BY167" s="162"/>
      <c r="BZ167" s="162"/>
      <c r="CA167" s="162"/>
      <c r="CB167" s="162"/>
      <c r="CC167" s="162"/>
      <c r="CD167" s="162"/>
      <c r="CE167" s="162"/>
      <c r="CF167" s="162"/>
      <c r="CG167" s="162"/>
      <c r="CH167" s="162"/>
      <c r="CI167" s="162"/>
      <c r="CJ167" s="162"/>
      <c r="CK167" s="162"/>
      <c r="CL167" s="162"/>
      <c r="CM167" s="162"/>
      <c r="CN167" s="162"/>
      <c r="CO167" s="162"/>
    </row>
    <row r="168" spans="1:93" s="161" customFormat="1">
      <c r="A168" s="154"/>
      <c r="B168" s="154"/>
      <c r="C168" s="155" t="s">
        <v>513</v>
      </c>
      <c r="D168" s="155"/>
      <c r="E168" s="155"/>
      <c r="F168" s="155"/>
      <c r="G168" s="154"/>
      <c r="H168" s="154"/>
      <c r="I168" s="154"/>
      <c r="J168" s="156" t="s">
        <v>571</v>
      </c>
      <c r="K168" s="157"/>
      <c r="L168" s="154"/>
      <c r="M168" s="157"/>
      <c r="N168" s="154"/>
      <c r="O168" s="157"/>
      <c r="P168" s="154"/>
      <c r="Q168" s="157"/>
      <c r="R168" s="154"/>
      <c r="S168" s="157"/>
      <c r="T168" s="154"/>
      <c r="U168" s="157"/>
      <c r="V168" s="154"/>
      <c r="W168" s="157"/>
      <c r="X168" s="154"/>
      <c r="Y168" s="157"/>
      <c r="Z168" s="154"/>
      <c r="AA168" s="157"/>
      <c r="AB168" s="154"/>
      <c r="AC168" s="157"/>
      <c r="AD168" s="154"/>
      <c r="AE168" s="157"/>
      <c r="AF168" s="157"/>
      <c r="AG168" s="157"/>
      <c r="AH168" s="154"/>
      <c r="AI168" s="157"/>
      <c r="AJ168" s="154"/>
      <c r="AK168" s="157"/>
      <c r="AL168" s="154"/>
      <c r="AM168" s="157"/>
      <c r="AN168" s="154"/>
      <c r="AO168" s="154"/>
      <c r="AP168" s="154"/>
      <c r="AQ168" s="154"/>
      <c r="AR168" s="154"/>
      <c r="AS168" s="154"/>
      <c r="AT168" s="185"/>
      <c r="AU168" s="154"/>
      <c r="AV168" s="185"/>
      <c r="AW168" s="154"/>
      <c r="AX168" s="158"/>
      <c r="AY168" s="159"/>
      <c r="AZ168" s="154"/>
      <c r="BA168" s="154"/>
      <c r="BB168" s="154"/>
      <c r="BC168" s="154"/>
      <c r="BD168" s="160"/>
      <c r="BE168" s="154"/>
      <c r="BF168" s="154"/>
      <c r="BG168" s="154"/>
      <c r="BH168" s="154"/>
      <c r="BI168" s="160"/>
      <c r="BK168" s="162"/>
      <c r="BL168" s="150"/>
      <c r="BM168" s="162"/>
      <c r="BN168" s="162"/>
      <c r="BO168" s="162"/>
      <c r="BP168" s="162"/>
      <c r="BQ168" s="162"/>
      <c r="BR168" s="162"/>
      <c r="BS168" s="162"/>
      <c r="BT168" s="162"/>
      <c r="BU168" s="162"/>
      <c r="BV168" s="162"/>
      <c r="BW168" s="162"/>
      <c r="BX168" s="162"/>
      <c r="BY168" s="162"/>
      <c r="BZ168" s="162"/>
      <c r="CA168" s="162"/>
      <c r="CB168" s="162"/>
      <c r="CC168" s="162"/>
      <c r="CD168" s="162"/>
      <c r="CE168" s="162"/>
      <c r="CF168" s="162"/>
      <c r="CG168" s="162"/>
      <c r="CH168" s="162"/>
      <c r="CI168" s="162"/>
      <c r="CJ168" s="162"/>
      <c r="CK168" s="162"/>
      <c r="CL168" s="162"/>
      <c r="CM168" s="162"/>
      <c r="CN168" s="162"/>
      <c r="CO168" s="162"/>
    </row>
    <row r="169" spans="1:93" s="111" customFormat="1">
      <c r="A169" s="113">
        <v>54</v>
      </c>
      <c r="B169" s="113">
        <v>40010139</v>
      </c>
      <c r="C169" s="126" t="s">
        <v>71</v>
      </c>
      <c r="D169" s="126" t="s">
        <v>206</v>
      </c>
      <c r="E169" s="126" t="s">
        <v>185</v>
      </c>
      <c r="F169" s="126" t="s">
        <v>181</v>
      </c>
      <c r="G169" s="113">
        <v>25</v>
      </c>
      <c r="H169" s="113">
        <v>4</v>
      </c>
      <c r="I169" s="113" t="s">
        <v>283</v>
      </c>
      <c r="J169" s="113">
        <v>0</v>
      </c>
      <c r="K169" s="114">
        <f>IF(J169=0,0,IF(J169&lt;10,1,IF(MOD(J169,30)&lt;10,ROUNDDOWN(J169/30,0),ROUNDUP(J169/30,0))))</f>
        <v>0</v>
      </c>
      <c r="L169" s="113">
        <v>13</v>
      </c>
      <c r="M169" s="114">
        <f>IF(L169=0,0,IF(L169&lt;10,1,IF(MOD(L169,30)&lt;10,ROUNDDOWN(L169/30,0),ROUNDUP(L169/30,0))))</f>
        <v>1</v>
      </c>
      <c r="N169" s="113">
        <v>19</v>
      </c>
      <c r="O169" s="114">
        <f>IF(N169=0,0,IF(N169&lt;10,1,IF(MOD(N169,30)&lt;10,ROUNDDOWN(N169/30,0),ROUNDUP(N169/30,0))))</f>
        <v>1</v>
      </c>
      <c r="P169" s="113">
        <v>17</v>
      </c>
      <c r="Q169" s="114">
        <f>IF(P169=0,0,IF(P169&lt;10,1,IF(MOD(P169,40)&lt;10,ROUNDDOWN(P169/40,0),ROUNDUP(P169/40,0))))</f>
        <v>1</v>
      </c>
      <c r="R169" s="113">
        <v>12</v>
      </c>
      <c r="S169" s="114">
        <f>IF(R169=0,0,IF(R169&lt;10,1,IF(MOD(R169,40)&lt;10,ROUNDDOWN(R169/40,0),ROUNDUP(R169/40,0))))</f>
        <v>1</v>
      </c>
      <c r="T169" s="113">
        <v>11</v>
      </c>
      <c r="U169" s="114">
        <f>IF(T169=0,0,IF(T169&lt;10,1,IF(MOD(T169,40)&lt;10,ROUNDDOWN(T169/40,0),ROUNDUP(T169/40,0))))</f>
        <v>1</v>
      </c>
      <c r="V169" s="113">
        <v>12</v>
      </c>
      <c r="W169" s="114">
        <f>IF(V169=0,0,IF(V169&lt;10,1,IF(MOD(V169,40)&lt;10,ROUNDDOWN(V169/40,0),ROUNDUP(V169/40,0))))</f>
        <v>1</v>
      </c>
      <c r="X169" s="113">
        <v>13</v>
      </c>
      <c r="Y169" s="114">
        <f>IF(X169=0,0,IF(X169&lt;10,1,IF(MOD(X169,40)&lt;10,ROUNDDOWN(X169/40,0),ROUNDUP(X169/40,0))))</f>
        <v>1</v>
      </c>
      <c r="Z169" s="113">
        <v>19</v>
      </c>
      <c r="AA169" s="114">
        <f>IF(Z169=0,0,IF(Z169&lt;10,1,IF(MOD(Z169,40)&lt;10,ROUNDDOWN(Z169/40,0),ROUNDUP(Z169/40,0))))</f>
        <v>1</v>
      </c>
      <c r="AB169" s="113">
        <v>6</v>
      </c>
      <c r="AC169" s="114">
        <f>IF(AB169=0,0,IF(AB169&lt;10,1,IF(MOD(AB169,40)&lt;10,ROUNDDOWN(AB169/40,0),ROUNDUP(AB169/40,0))))</f>
        <v>1</v>
      </c>
      <c r="AD169" s="113">
        <v>5</v>
      </c>
      <c r="AE169" s="114">
        <f>IF(AD169=0,0,IF(AD169&lt;10,1,IF(MOD(AD169,40)&lt;10,ROUNDDOWN(AD169/40,0),ROUNDUP(AD169/40,0))))</f>
        <v>1</v>
      </c>
      <c r="AF169" s="114">
        <v>11</v>
      </c>
      <c r="AG169" s="114">
        <f>IF(AF169=0,0,IF(AF169&lt;10,1,IF(MOD(AF169,40)&lt;10,ROUNDDOWN(AF169/40,0),ROUNDUP(AF169/40,0))))</f>
        <v>1</v>
      </c>
      <c r="AH169" s="113"/>
      <c r="AI169" s="114">
        <f>IF(AH169=0,0,IF(AH169&lt;10,1,IF(MOD(AH169,40)&lt;10,ROUNDDOWN(AH169/40,0),ROUNDUP(AH169/40,0))))</f>
        <v>0</v>
      </c>
      <c r="AJ169" s="113"/>
      <c r="AK169" s="114">
        <f>IF(AJ169=0,0,IF(AJ169&lt;10,1,IF(MOD(AJ169,40)&lt;10,ROUNDDOWN(AJ169/40,0),ROUNDUP(AJ169/40,0))))</f>
        <v>0</v>
      </c>
      <c r="AL169" s="113"/>
      <c r="AM169" s="114">
        <f>IF(AL169=0,0,IF(AL169&lt;10,1,IF(MOD(AL169,40)&lt;10,ROUNDDOWN(AL169/40,0),ROUNDUP(AL169/40,0))))</f>
        <v>0</v>
      </c>
      <c r="AN169" s="127">
        <f>SUM(J169+L169+N169+P169+R169+T169+V169+X169+Z169+AB169+AD169+AF169+AH169+AJ169+AL169)</f>
        <v>138</v>
      </c>
      <c r="AO169" s="113">
        <f>SUM(K169+M169+O169+Q169+S169+U169+W169+Y169+AA169+AC169+AE169+AG169+AI169+AK169+AM169)</f>
        <v>11</v>
      </c>
      <c r="AP169" s="113">
        <v>1</v>
      </c>
      <c r="AQ169" s="113">
        <v>13</v>
      </c>
      <c r="AR169" s="113">
        <f>SUM(AP169:AQ169)</f>
        <v>14</v>
      </c>
      <c r="AS169" s="142">
        <v>1</v>
      </c>
      <c r="AT169" s="185">
        <v>0</v>
      </c>
      <c r="AU169" s="142">
        <v>12</v>
      </c>
      <c r="AV169" s="185">
        <v>1</v>
      </c>
      <c r="AW169" s="142">
        <f>SUM(AS169:AV169)</f>
        <v>14</v>
      </c>
      <c r="AX169" s="128">
        <f>IF(AN169&lt;=0,0,IF(AN169&lt;=359,1,IF(AN169&lt;=719,2,IF(AN169&lt;=1079,3,IF(AN169&lt;=1679,4,IF(AN169&lt;=1680,5,IF(AN169&lt;=1680,1,5)))))))</f>
        <v>1</v>
      </c>
      <c r="AY169" s="129">
        <f>IF(AN169&gt;120,ROUND(((((K169+M169+O169)*30)+(J169+L169+N169))/50+(((Q169+S169+U169+W169+Y169+AA169)*40)+(P169+R169+T169+V169+X169+Z169))/50+(AC169+AE169+AG169+AI169+AK169+AM169)*2),0),IF((J169+L169+N169+P169+R169+T169+V169+X169+Z169)&lt;=0,0,IF((J169+L169+N169+P169+R169+T169+V169+X169+Z169)&lt;=20,1,IF((J169+L169+N169+P169+R169+T169+V169+X169+Z169)&lt;=40,2,IF((J169+L169+N169+P169+R169+T169+V169+X169+Z169)&lt;=60,3,IF((J169+L169+N169+P169+R169+T169+V169+X169+Z169)&lt;=80,4,IF((J169+L169+N169+P169+R169+T169+V169+X169+Z169)&lt;=100,5,IF((J169+L169+N169+P169+R169+T169+V169+X169+Z169)&lt;=120,6,0)))))))+((AC169+AE169+AG169+AI169+AK169+AM169)*2))</f>
        <v>14</v>
      </c>
      <c r="AZ169" s="113">
        <f>SUM(AX169:AY169)</f>
        <v>15</v>
      </c>
      <c r="BA169" s="113">
        <f>SUM(AP169)-AX169</f>
        <v>0</v>
      </c>
      <c r="BB169" s="113">
        <f>SUM(AQ169)-AY169</f>
        <v>-1</v>
      </c>
      <c r="BC169" s="113">
        <f>SUM(AR169)-AZ169</f>
        <v>-1</v>
      </c>
      <c r="BD169" s="130">
        <f>SUM(BC169)/AZ169*100</f>
        <v>-6.666666666666667</v>
      </c>
      <c r="BE169" s="113">
        <v>2</v>
      </c>
      <c r="BF169" s="113"/>
      <c r="BG169" s="113"/>
      <c r="BH169" s="113">
        <f>SUM(BC169)-BE169-BF169+BG169</f>
        <v>-3</v>
      </c>
      <c r="BI169" s="130">
        <f>SUM(BH169)/AZ169*100</f>
        <v>-20</v>
      </c>
      <c r="BK169" s="112"/>
      <c r="BL169" s="150"/>
      <c r="BM169" s="112"/>
      <c r="BN169" s="112"/>
      <c r="BO169" s="112"/>
      <c r="BP169" s="112"/>
      <c r="BQ169" s="112"/>
      <c r="BR169" s="112"/>
      <c r="BS169" s="112"/>
      <c r="BT169" s="112"/>
      <c r="BU169" s="112"/>
      <c r="BV169" s="112"/>
      <c r="BW169" s="112"/>
      <c r="BX169" s="112"/>
      <c r="BY169" s="112"/>
      <c r="BZ169" s="112"/>
      <c r="CA169" s="112"/>
      <c r="CB169" s="112"/>
      <c r="CC169" s="112"/>
      <c r="CD169" s="112"/>
      <c r="CE169" s="112"/>
      <c r="CF169" s="112"/>
      <c r="CG169" s="112"/>
      <c r="CH169" s="112"/>
      <c r="CI169" s="112"/>
      <c r="CJ169" s="112"/>
      <c r="CK169" s="112"/>
      <c r="CL169" s="112"/>
      <c r="CM169" s="112"/>
      <c r="CN169" s="112"/>
      <c r="CO169" s="112"/>
    </row>
    <row r="170" spans="1:93" s="161" customFormat="1">
      <c r="A170" s="154"/>
      <c r="B170" s="154"/>
      <c r="C170" s="155" t="s">
        <v>369</v>
      </c>
      <c r="D170" s="155"/>
      <c r="E170" s="155"/>
      <c r="F170" s="155"/>
      <c r="G170" s="154"/>
      <c r="H170" s="154"/>
      <c r="I170" s="154"/>
      <c r="J170" s="156" t="s">
        <v>475</v>
      </c>
      <c r="K170" s="157"/>
      <c r="L170" s="154"/>
      <c r="M170" s="157"/>
      <c r="N170" s="154"/>
      <c r="O170" s="157"/>
      <c r="P170" s="154"/>
      <c r="Q170" s="157"/>
      <c r="R170" s="154"/>
      <c r="S170" s="157"/>
      <c r="T170" s="154"/>
      <c r="U170" s="157"/>
      <c r="V170" s="154"/>
      <c r="W170" s="157"/>
      <c r="X170" s="154"/>
      <c r="Y170" s="157"/>
      <c r="Z170" s="154"/>
      <c r="AA170" s="157"/>
      <c r="AB170" s="154"/>
      <c r="AC170" s="157"/>
      <c r="AD170" s="154"/>
      <c r="AE170" s="157"/>
      <c r="AF170" s="157"/>
      <c r="AG170" s="157"/>
      <c r="AH170" s="154"/>
      <c r="AI170" s="157"/>
      <c r="AJ170" s="154"/>
      <c r="AK170" s="157"/>
      <c r="AL170" s="154"/>
      <c r="AM170" s="157"/>
      <c r="AN170" s="163"/>
      <c r="AO170" s="154"/>
      <c r="AP170" s="154"/>
      <c r="AQ170" s="154"/>
      <c r="AR170" s="154"/>
      <c r="AS170" s="154"/>
      <c r="AT170" s="185"/>
      <c r="AU170" s="154"/>
      <c r="AV170" s="185"/>
      <c r="AW170" s="154"/>
      <c r="AX170" s="158"/>
      <c r="AY170" s="159"/>
      <c r="AZ170" s="154"/>
      <c r="BA170" s="154"/>
      <c r="BB170" s="154"/>
      <c r="BC170" s="154"/>
      <c r="BD170" s="160"/>
      <c r="BE170" s="154"/>
      <c r="BF170" s="154"/>
      <c r="BG170" s="154"/>
      <c r="BH170" s="154"/>
      <c r="BI170" s="160"/>
      <c r="BK170" s="162"/>
      <c r="BL170" s="150"/>
      <c r="BM170" s="162"/>
      <c r="BN170" s="162"/>
      <c r="BO170" s="162"/>
      <c r="BP170" s="162"/>
      <c r="BQ170" s="162"/>
      <c r="BR170" s="162"/>
      <c r="BS170" s="162"/>
      <c r="BT170" s="162"/>
      <c r="BU170" s="162"/>
      <c r="BV170" s="162"/>
      <c r="BW170" s="162"/>
      <c r="BX170" s="162"/>
      <c r="BY170" s="162"/>
      <c r="BZ170" s="162"/>
      <c r="CA170" s="162"/>
      <c r="CB170" s="162"/>
      <c r="CC170" s="162"/>
      <c r="CD170" s="162"/>
      <c r="CE170" s="162"/>
      <c r="CF170" s="162"/>
      <c r="CG170" s="162"/>
      <c r="CH170" s="162"/>
      <c r="CI170" s="162"/>
      <c r="CJ170" s="162"/>
      <c r="CK170" s="162"/>
      <c r="CL170" s="162"/>
      <c r="CM170" s="162"/>
      <c r="CN170" s="162"/>
      <c r="CO170" s="162"/>
    </row>
    <row r="171" spans="1:93" s="161" customFormat="1">
      <c r="A171" s="154"/>
      <c r="B171" s="154"/>
      <c r="C171" s="155" t="s">
        <v>513</v>
      </c>
      <c r="D171" s="155"/>
      <c r="E171" s="155"/>
      <c r="F171" s="155"/>
      <c r="G171" s="154"/>
      <c r="H171" s="154"/>
      <c r="I171" s="154"/>
      <c r="J171" s="156" t="s">
        <v>572</v>
      </c>
      <c r="K171" s="157"/>
      <c r="L171" s="154"/>
      <c r="M171" s="157"/>
      <c r="N171" s="154"/>
      <c r="O171" s="157"/>
      <c r="P171" s="154"/>
      <c r="Q171" s="157"/>
      <c r="R171" s="154"/>
      <c r="S171" s="157"/>
      <c r="T171" s="154"/>
      <c r="U171" s="157"/>
      <c r="V171" s="154"/>
      <c r="W171" s="157"/>
      <c r="X171" s="154"/>
      <c r="Y171" s="157"/>
      <c r="Z171" s="154"/>
      <c r="AA171" s="157"/>
      <c r="AB171" s="154"/>
      <c r="AC171" s="157"/>
      <c r="AD171" s="154"/>
      <c r="AE171" s="157"/>
      <c r="AF171" s="157"/>
      <c r="AG171" s="157"/>
      <c r="AH171" s="154"/>
      <c r="AI171" s="157"/>
      <c r="AJ171" s="154"/>
      <c r="AK171" s="157"/>
      <c r="AL171" s="154"/>
      <c r="AM171" s="157"/>
      <c r="AN171" s="163"/>
      <c r="AO171" s="154"/>
      <c r="AP171" s="154"/>
      <c r="AQ171" s="154"/>
      <c r="AR171" s="154"/>
      <c r="AS171" s="154"/>
      <c r="AT171" s="185"/>
      <c r="AU171" s="154"/>
      <c r="AV171" s="185"/>
      <c r="AW171" s="154"/>
      <c r="AX171" s="158"/>
      <c r="AY171" s="159"/>
      <c r="AZ171" s="154"/>
      <c r="BA171" s="154"/>
      <c r="BB171" s="154"/>
      <c r="BC171" s="154"/>
      <c r="BD171" s="160"/>
      <c r="BE171" s="154"/>
      <c r="BF171" s="154"/>
      <c r="BG171" s="154"/>
      <c r="BH171" s="154"/>
      <c r="BI171" s="160"/>
      <c r="BK171" s="162"/>
      <c r="BL171" s="150"/>
      <c r="BM171" s="162"/>
      <c r="BN171" s="162"/>
      <c r="BO171" s="162"/>
      <c r="BP171" s="162"/>
      <c r="BQ171" s="162"/>
      <c r="BR171" s="162"/>
      <c r="BS171" s="162"/>
      <c r="BT171" s="162"/>
      <c r="BU171" s="162"/>
      <c r="BV171" s="162"/>
      <c r="BW171" s="162"/>
      <c r="BX171" s="162"/>
      <c r="BY171" s="162"/>
      <c r="BZ171" s="162"/>
      <c r="CA171" s="162"/>
      <c r="CB171" s="162"/>
      <c r="CC171" s="162"/>
      <c r="CD171" s="162"/>
      <c r="CE171" s="162"/>
      <c r="CF171" s="162"/>
      <c r="CG171" s="162"/>
      <c r="CH171" s="162"/>
      <c r="CI171" s="162"/>
      <c r="CJ171" s="162"/>
      <c r="CK171" s="162"/>
      <c r="CL171" s="162"/>
      <c r="CM171" s="162"/>
      <c r="CN171" s="162"/>
      <c r="CO171" s="162"/>
    </row>
    <row r="172" spans="1:93" s="111" customFormat="1">
      <c r="A172" s="113">
        <v>55</v>
      </c>
      <c r="B172" s="113">
        <v>40010088</v>
      </c>
      <c r="C172" s="126" t="s">
        <v>93</v>
      </c>
      <c r="D172" s="126" t="s">
        <v>197</v>
      </c>
      <c r="E172" s="126" t="s">
        <v>183</v>
      </c>
      <c r="F172" s="126" t="s">
        <v>181</v>
      </c>
      <c r="G172" s="113">
        <v>5</v>
      </c>
      <c r="H172" s="113">
        <v>2</v>
      </c>
      <c r="I172" s="113" t="s">
        <v>283</v>
      </c>
      <c r="J172" s="113">
        <v>0</v>
      </c>
      <c r="K172" s="114">
        <f>IF(J172=0,0,IF(J172&lt;10,1,IF(MOD(J172,30)&lt;10,ROUNDDOWN(J172/30,0),ROUNDUP(J172/30,0))))</f>
        <v>0</v>
      </c>
      <c r="L172" s="113">
        <v>4</v>
      </c>
      <c r="M172" s="114">
        <f>IF(L172=0,0,IF(L172&lt;10,1,IF(MOD(L172,30)&lt;10,ROUNDDOWN(L172/30,0),ROUNDUP(L172/30,0))))</f>
        <v>1</v>
      </c>
      <c r="N172" s="113">
        <v>6</v>
      </c>
      <c r="O172" s="114">
        <f>IF(N172=0,0,IF(N172&lt;10,1,IF(MOD(N172,30)&lt;10,ROUNDDOWN(N172/30,0),ROUNDUP(N172/30,0))))</f>
        <v>1</v>
      </c>
      <c r="P172" s="113">
        <v>6</v>
      </c>
      <c r="Q172" s="114">
        <f>IF(P172=0,0,IF(P172&lt;10,1,IF(MOD(P172,40)&lt;10,ROUNDDOWN(P172/40,0),ROUNDUP(P172/40,0))))</f>
        <v>1</v>
      </c>
      <c r="R172" s="113">
        <v>6</v>
      </c>
      <c r="S172" s="114">
        <f>IF(R172=0,0,IF(R172&lt;10,1,IF(MOD(R172,40)&lt;10,ROUNDDOWN(R172/40,0),ROUNDUP(R172/40,0))))</f>
        <v>1</v>
      </c>
      <c r="T172" s="113">
        <v>6</v>
      </c>
      <c r="U172" s="114">
        <f>IF(T172=0,0,IF(T172&lt;10,1,IF(MOD(T172,40)&lt;10,ROUNDDOWN(T172/40,0),ROUNDUP(T172/40,0))))</f>
        <v>1</v>
      </c>
      <c r="V172" s="113">
        <v>5</v>
      </c>
      <c r="W172" s="114">
        <f>IF(V172=0,0,IF(V172&lt;10,1,IF(MOD(V172,40)&lt;10,ROUNDDOWN(V172/40,0),ROUNDUP(V172/40,0))))</f>
        <v>1</v>
      </c>
      <c r="X172" s="113">
        <v>5</v>
      </c>
      <c r="Y172" s="114">
        <f>IF(X172=0,0,IF(X172&lt;10,1,IF(MOD(X172,40)&lt;10,ROUNDDOWN(X172/40,0),ROUNDUP(X172/40,0))))</f>
        <v>1</v>
      </c>
      <c r="Z172" s="113">
        <v>10</v>
      </c>
      <c r="AA172" s="114">
        <f>IF(Z172=0,0,IF(Z172&lt;10,1,IF(MOD(Z172,40)&lt;10,ROUNDDOWN(Z172/40,0),ROUNDUP(Z172/40,0))))</f>
        <v>1</v>
      </c>
      <c r="AB172" s="113">
        <v>4</v>
      </c>
      <c r="AC172" s="114">
        <f>IF(AB172=0,0,IF(AB172&lt;10,1,IF(MOD(AB172,40)&lt;10,ROUNDDOWN(AB172/40,0),ROUNDUP(AB172/40,0))))</f>
        <v>1</v>
      </c>
      <c r="AD172" s="113">
        <v>5</v>
      </c>
      <c r="AE172" s="114">
        <f>IF(AD172=0,0,IF(AD172&lt;10,1,IF(MOD(AD172,40)&lt;10,ROUNDDOWN(AD172/40,0),ROUNDUP(AD172/40,0))))</f>
        <v>1</v>
      </c>
      <c r="AF172" s="114">
        <v>2</v>
      </c>
      <c r="AG172" s="114">
        <f>IF(AF172=0,0,IF(AF172&lt;10,1,IF(MOD(AF172,40)&lt;10,ROUNDDOWN(AF172/40,0),ROUNDUP(AF172/40,0))))</f>
        <v>1</v>
      </c>
      <c r="AH172" s="113"/>
      <c r="AI172" s="114">
        <f>IF(AH172=0,0,IF(AH172&lt;10,1,IF(MOD(AH172,40)&lt;10,ROUNDDOWN(AH172/40,0),ROUNDUP(AH172/40,0))))</f>
        <v>0</v>
      </c>
      <c r="AJ172" s="113"/>
      <c r="AK172" s="114">
        <f>IF(AJ172=0,0,IF(AJ172&lt;10,1,IF(MOD(AJ172,40)&lt;10,ROUNDDOWN(AJ172/40,0),ROUNDUP(AJ172/40,0))))</f>
        <v>0</v>
      </c>
      <c r="AL172" s="113"/>
      <c r="AM172" s="114">
        <f>IF(AL172=0,0,IF(AL172&lt;10,1,IF(MOD(AL172,40)&lt;10,ROUNDDOWN(AL172/40,0),ROUNDUP(AL172/40,0))))</f>
        <v>0</v>
      </c>
      <c r="AN172" s="127">
        <f>SUM(J172+L172+N172+P172+R172+T172+V172+X172+Z172+AB172+AD172+AF172+AH172+AJ172+AL172)</f>
        <v>59</v>
      </c>
      <c r="AO172" s="113">
        <f>SUM(K172+M172+O172+Q172+S172+U172+W172+Y172+AA172+AC172+AE172+AG172+AI172+AK172+AM172)</f>
        <v>11</v>
      </c>
      <c r="AP172" s="113">
        <v>1</v>
      </c>
      <c r="AQ172" s="113">
        <v>8</v>
      </c>
      <c r="AR172" s="113">
        <f>SUM(AP172:AQ172)</f>
        <v>9</v>
      </c>
      <c r="AS172" s="142">
        <v>1</v>
      </c>
      <c r="AT172" s="185">
        <v>0</v>
      </c>
      <c r="AU172" s="142">
        <v>8</v>
      </c>
      <c r="AV172" s="185">
        <v>0</v>
      </c>
      <c r="AW172" s="142">
        <f>SUM(AS172:AV172)</f>
        <v>9</v>
      </c>
      <c r="AX172" s="128">
        <f>IF(AN172&lt;=0,0,IF(AN172&lt;=359,1,IF(AN172&lt;=719,2,IF(AN172&lt;=1079,3,IF(AN172&lt;=1679,4,IF(AN172&lt;=1680,5,IF(AN172&lt;=1680,1,5)))))))</f>
        <v>1</v>
      </c>
      <c r="AY172" s="129">
        <f>IF(AN172&gt;120,ROUND(((((K172+M172+O172)*30)+(J172+L172+N172))/50+(((Q172+S172+U172+W172+Y172+AA172)*40)+(P172+R172+T172+V172+X172+Z172))/50+(AC172+AE172+AG172+AI172+AK172+AM172)*2),0),IF((J172+L172+N172+P172+R172+T172+V172+X172+Z172)&lt;=0,0,IF((J172+L172+N172+P172+R172+T172+V172+X172+Z172)&lt;=20,1,IF((J172+L172+N172+P172+R172+T172+V172+X172+Z172)&lt;=40,2,IF((J172+L172+N172+P172+R172+T172+V172+X172+Z172)&lt;=60,3,IF((J172+L172+N172+P172+R172+T172+V172+X172+Z172)&lt;=80,4,IF((J172+L172+N172+P172+R172+T172+V172+X172+Z172)&lt;=100,5,IF((J172+L172+N172+P172+R172+T172+V172+X172+Z172)&lt;=120,6,0)))))))+((AC172+AE172+AG172+AI172+AK172+AM172)*2))</f>
        <v>9</v>
      </c>
      <c r="AZ172" s="113">
        <f>SUM(AX172:AY172)</f>
        <v>10</v>
      </c>
      <c r="BA172" s="113">
        <f>SUM(AP172)-AX172</f>
        <v>0</v>
      </c>
      <c r="BB172" s="113">
        <f>SUM(AQ172)-AY172</f>
        <v>-1</v>
      </c>
      <c r="BC172" s="113">
        <f>SUM(AR172)-AZ172</f>
        <v>-1</v>
      </c>
      <c r="BD172" s="130">
        <f>SUM(BC172)/AZ172*100</f>
        <v>-10</v>
      </c>
      <c r="BE172" s="113">
        <v>3</v>
      </c>
      <c r="BF172" s="113"/>
      <c r="BG172" s="113">
        <v>1</v>
      </c>
      <c r="BH172" s="113">
        <f>SUM(BC172)-BE172-BF172+BG172</f>
        <v>-3</v>
      </c>
      <c r="BI172" s="130">
        <f>SUM(BH172)/AZ172*100</f>
        <v>-30</v>
      </c>
      <c r="BK172" s="112"/>
      <c r="BL172" s="150"/>
      <c r="BM172" s="112"/>
      <c r="BN172" s="112"/>
      <c r="BO172" s="112"/>
      <c r="BP172" s="112"/>
      <c r="BQ172" s="112"/>
      <c r="BR172" s="112"/>
      <c r="BS172" s="112"/>
      <c r="BT172" s="112"/>
      <c r="BU172" s="112"/>
      <c r="BV172" s="112"/>
      <c r="BW172" s="112"/>
      <c r="BX172" s="112"/>
      <c r="BY172" s="112"/>
      <c r="BZ172" s="112"/>
      <c r="CA172" s="112"/>
      <c r="CB172" s="112"/>
      <c r="CC172" s="112"/>
      <c r="CD172" s="112"/>
      <c r="CE172" s="112"/>
      <c r="CF172" s="112"/>
      <c r="CG172" s="112"/>
      <c r="CH172" s="112"/>
      <c r="CI172" s="112"/>
      <c r="CJ172" s="112"/>
      <c r="CK172" s="112"/>
      <c r="CL172" s="112"/>
      <c r="CM172" s="112"/>
      <c r="CN172" s="112"/>
      <c r="CO172" s="112"/>
    </row>
    <row r="173" spans="1:93" s="161" customFormat="1">
      <c r="A173" s="154"/>
      <c r="B173" s="154"/>
      <c r="C173" s="155" t="s">
        <v>369</v>
      </c>
      <c r="D173" s="155"/>
      <c r="E173" s="155"/>
      <c r="F173" s="155"/>
      <c r="G173" s="154"/>
      <c r="H173" s="154"/>
      <c r="I173" s="154"/>
      <c r="J173" s="156" t="s">
        <v>414</v>
      </c>
      <c r="K173" s="157"/>
      <c r="L173" s="154"/>
      <c r="M173" s="157"/>
      <c r="N173" s="154"/>
      <c r="O173" s="157"/>
      <c r="P173" s="154"/>
      <c r="Q173" s="157"/>
      <c r="R173" s="154"/>
      <c r="S173" s="157"/>
      <c r="T173" s="154"/>
      <c r="U173" s="157"/>
      <c r="V173" s="154"/>
      <c r="W173" s="157"/>
      <c r="X173" s="154"/>
      <c r="Y173" s="157"/>
      <c r="Z173" s="154"/>
      <c r="AA173" s="157"/>
      <c r="AB173" s="154"/>
      <c r="AC173" s="157"/>
      <c r="AD173" s="154"/>
      <c r="AE173" s="157"/>
      <c r="AF173" s="157"/>
      <c r="AG173" s="157"/>
      <c r="AH173" s="154"/>
      <c r="AI173" s="157"/>
      <c r="AJ173" s="154"/>
      <c r="AK173" s="157"/>
      <c r="AL173" s="154"/>
      <c r="AM173" s="157"/>
      <c r="AN173" s="154"/>
      <c r="AO173" s="154"/>
      <c r="AP173" s="154"/>
      <c r="AQ173" s="154"/>
      <c r="AR173" s="154"/>
      <c r="AS173" s="154"/>
      <c r="AT173" s="185"/>
      <c r="AU173" s="154"/>
      <c r="AV173" s="185"/>
      <c r="AW173" s="154"/>
      <c r="AX173" s="158"/>
      <c r="AY173" s="159"/>
      <c r="AZ173" s="154"/>
      <c r="BA173" s="154"/>
      <c r="BB173" s="154"/>
      <c r="BC173" s="154"/>
      <c r="BD173" s="160"/>
      <c r="BE173" s="154"/>
      <c r="BF173" s="154"/>
      <c r="BG173" s="154"/>
      <c r="BH173" s="154"/>
      <c r="BI173" s="160"/>
      <c r="BK173" s="162"/>
      <c r="BL173" s="150"/>
      <c r="BM173" s="162"/>
      <c r="BN173" s="162"/>
      <c r="BO173" s="162"/>
      <c r="BP173" s="162"/>
      <c r="BQ173" s="162"/>
      <c r="BR173" s="162"/>
      <c r="BS173" s="162"/>
      <c r="BT173" s="162"/>
      <c r="BU173" s="162"/>
      <c r="BV173" s="162"/>
      <c r="BW173" s="162"/>
      <c r="BX173" s="162"/>
      <c r="BY173" s="162"/>
      <c r="BZ173" s="162"/>
      <c r="CA173" s="162"/>
      <c r="CB173" s="162"/>
      <c r="CC173" s="162"/>
      <c r="CD173" s="162"/>
      <c r="CE173" s="162"/>
      <c r="CF173" s="162"/>
      <c r="CG173" s="162"/>
      <c r="CH173" s="162"/>
      <c r="CI173" s="162"/>
      <c r="CJ173" s="162"/>
      <c r="CK173" s="162"/>
      <c r="CL173" s="162"/>
      <c r="CM173" s="162"/>
      <c r="CN173" s="162"/>
      <c r="CO173" s="162"/>
    </row>
    <row r="174" spans="1:93" s="161" customFormat="1">
      <c r="A174" s="154"/>
      <c r="B174" s="154"/>
      <c r="C174" s="155" t="s">
        <v>513</v>
      </c>
      <c r="D174" s="155"/>
      <c r="E174" s="155"/>
      <c r="F174" s="155"/>
      <c r="G174" s="154"/>
      <c r="H174" s="154"/>
      <c r="I174" s="154"/>
      <c r="J174" s="156" t="s">
        <v>573</v>
      </c>
      <c r="K174" s="157"/>
      <c r="L174" s="154"/>
      <c r="M174" s="157"/>
      <c r="N174" s="154"/>
      <c r="O174" s="157"/>
      <c r="P174" s="154"/>
      <c r="Q174" s="157"/>
      <c r="R174" s="154"/>
      <c r="S174" s="157"/>
      <c r="T174" s="154"/>
      <c r="U174" s="157"/>
      <c r="V174" s="154"/>
      <c r="W174" s="157"/>
      <c r="X174" s="154"/>
      <c r="Y174" s="157"/>
      <c r="Z174" s="154"/>
      <c r="AA174" s="157"/>
      <c r="AB174" s="154"/>
      <c r="AC174" s="157"/>
      <c r="AD174" s="154"/>
      <c r="AE174" s="157"/>
      <c r="AF174" s="157"/>
      <c r="AG174" s="157"/>
      <c r="AH174" s="154"/>
      <c r="AI174" s="157"/>
      <c r="AJ174" s="154"/>
      <c r="AK174" s="157"/>
      <c r="AL174" s="154"/>
      <c r="AM174" s="157"/>
      <c r="AN174" s="154"/>
      <c r="AO174" s="154"/>
      <c r="AP174" s="154"/>
      <c r="AQ174" s="154"/>
      <c r="AR174" s="154"/>
      <c r="AS174" s="154"/>
      <c r="AT174" s="185"/>
      <c r="AU174" s="154"/>
      <c r="AV174" s="185"/>
      <c r="AW174" s="154"/>
      <c r="AX174" s="158"/>
      <c r="AY174" s="159"/>
      <c r="AZ174" s="154"/>
      <c r="BA174" s="154"/>
      <c r="BB174" s="154"/>
      <c r="BC174" s="154"/>
      <c r="BD174" s="160"/>
      <c r="BE174" s="154"/>
      <c r="BF174" s="154"/>
      <c r="BG174" s="154"/>
      <c r="BH174" s="154"/>
      <c r="BI174" s="160"/>
      <c r="BK174" s="162"/>
      <c r="BL174" s="150"/>
      <c r="BM174" s="162"/>
      <c r="BN174" s="162"/>
      <c r="BO174" s="162"/>
      <c r="BP174" s="162"/>
      <c r="BQ174" s="162"/>
      <c r="BR174" s="162"/>
      <c r="BS174" s="162"/>
      <c r="BT174" s="162"/>
      <c r="BU174" s="162"/>
      <c r="BV174" s="162"/>
      <c r="BW174" s="162"/>
      <c r="BX174" s="162"/>
      <c r="BY174" s="162"/>
      <c r="BZ174" s="162"/>
      <c r="CA174" s="162"/>
      <c r="CB174" s="162"/>
      <c r="CC174" s="162"/>
      <c r="CD174" s="162"/>
      <c r="CE174" s="162"/>
      <c r="CF174" s="162"/>
      <c r="CG174" s="162"/>
      <c r="CH174" s="162"/>
      <c r="CI174" s="162"/>
      <c r="CJ174" s="162"/>
      <c r="CK174" s="162"/>
      <c r="CL174" s="162"/>
      <c r="CM174" s="162"/>
      <c r="CN174" s="162"/>
      <c r="CO174" s="162"/>
    </row>
    <row r="175" spans="1:93" s="111" customFormat="1">
      <c r="A175" s="113">
        <v>56</v>
      </c>
      <c r="B175" s="113">
        <v>40010101</v>
      </c>
      <c r="C175" s="126" t="s">
        <v>70</v>
      </c>
      <c r="D175" s="126" t="s">
        <v>200</v>
      </c>
      <c r="E175" s="126" t="s">
        <v>183</v>
      </c>
      <c r="F175" s="126" t="s">
        <v>181</v>
      </c>
      <c r="G175" s="113">
        <v>21</v>
      </c>
      <c r="H175" s="113">
        <v>1</v>
      </c>
      <c r="I175" s="113" t="s">
        <v>283</v>
      </c>
      <c r="J175" s="113">
        <v>3</v>
      </c>
      <c r="K175" s="114">
        <f>IF(J175=0,0,IF(J175&lt;10,1,IF(MOD(J175,30)&lt;10,ROUNDDOWN(J175/30,0),ROUNDUP(J175/30,0))))</f>
        <v>1</v>
      </c>
      <c r="L175" s="113">
        <v>14</v>
      </c>
      <c r="M175" s="114">
        <f>IF(L175=0,0,IF(L175&lt;10,1,IF(MOD(L175,30)&lt;10,ROUNDDOWN(L175/30,0),ROUNDUP(L175/30,0))))</f>
        <v>1</v>
      </c>
      <c r="N175" s="113">
        <v>23</v>
      </c>
      <c r="O175" s="114">
        <f>IF(N175=0,0,IF(N175&lt;10,1,IF(MOD(N175,30)&lt;10,ROUNDDOWN(N175/30,0),ROUNDUP(N175/30,0))))</f>
        <v>1</v>
      </c>
      <c r="P175" s="113">
        <v>16</v>
      </c>
      <c r="Q175" s="114">
        <f>IF(P175=0,0,IF(P175&lt;10,1,IF(MOD(P175,40)&lt;10,ROUNDDOWN(P175/40,0),ROUNDUP(P175/40,0))))</f>
        <v>1</v>
      </c>
      <c r="R175" s="113">
        <v>16</v>
      </c>
      <c r="S175" s="114">
        <f>IF(R175=0,0,IF(R175&lt;10,1,IF(MOD(R175,40)&lt;10,ROUNDDOWN(R175/40,0),ROUNDUP(R175/40,0))))</f>
        <v>1</v>
      </c>
      <c r="T175" s="113">
        <v>18</v>
      </c>
      <c r="U175" s="114">
        <f>IF(T175=0,0,IF(T175&lt;10,1,IF(MOD(T175,40)&lt;10,ROUNDDOWN(T175/40,0),ROUNDUP(T175/40,0))))</f>
        <v>1</v>
      </c>
      <c r="V175" s="113">
        <v>17</v>
      </c>
      <c r="W175" s="114">
        <f>IF(V175=0,0,IF(V175&lt;10,1,IF(MOD(V175,40)&lt;10,ROUNDDOWN(V175/40,0),ROUNDUP(V175/40,0))))</f>
        <v>1</v>
      </c>
      <c r="X175" s="113">
        <v>19</v>
      </c>
      <c r="Y175" s="114">
        <f>IF(X175=0,0,IF(X175&lt;10,1,IF(MOD(X175,40)&lt;10,ROUNDDOWN(X175/40,0),ROUNDUP(X175/40,0))))</f>
        <v>1</v>
      </c>
      <c r="Z175" s="113">
        <v>26</v>
      </c>
      <c r="AA175" s="114">
        <f>IF(Z175=0,0,IF(Z175&lt;10,1,IF(MOD(Z175,40)&lt;10,ROUNDDOWN(Z175/40,0),ROUNDUP(Z175/40,0))))</f>
        <v>1</v>
      </c>
      <c r="AB175" s="113">
        <v>15</v>
      </c>
      <c r="AC175" s="114">
        <f>IF(AB175=0,0,IF(AB175&lt;10,1,IF(MOD(AB175,40)&lt;10,ROUNDDOWN(AB175/40,0),ROUNDUP(AB175/40,0))))</f>
        <v>1</v>
      </c>
      <c r="AD175" s="113">
        <v>24</v>
      </c>
      <c r="AE175" s="114">
        <f>IF(AD175=0,0,IF(AD175&lt;10,1,IF(MOD(AD175,40)&lt;10,ROUNDDOWN(AD175/40,0),ROUNDUP(AD175/40,0))))</f>
        <v>1</v>
      </c>
      <c r="AF175" s="114">
        <v>10</v>
      </c>
      <c r="AG175" s="114">
        <f>IF(AF175=0,0,IF(AF175&lt;10,1,IF(MOD(AF175,40)&lt;10,ROUNDDOWN(AF175/40,0),ROUNDUP(AF175/40,0))))</f>
        <v>1</v>
      </c>
      <c r="AH175" s="113"/>
      <c r="AI175" s="114">
        <f>IF(AH175=0,0,IF(AH175&lt;10,1,IF(MOD(AH175,40)&lt;10,ROUNDDOWN(AH175/40,0),ROUNDUP(AH175/40,0))))</f>
        <v>0</v>
      </c>
      <c r="AJ175" s="113"/>
      <c r="AK175" s="114">
        <f>IF(AJ175=0,0,IF(AJ175&lt;10,1,IF(MOD(AJ175,40)&lt;10,ROUNDDOWN(AJ175/40,0),ROUNDUP(AJ175/40,0))))</f>
        <v>0</v>
      </c>
      <c r="AL175" s="113"/>
      <c r="AM175" s="114">
        <f>IF(AL175=0,0,IF(AL175&lt;10,1,IF(MOD(AL175,40)&lt;10,ROUNDDOWN(AL175/40,0),ROUNDUP(AL175/40,0))))</f>
        <v>0</v>
      </c>
      <c r="AN175" s="127">
        <f>SUM(J175+L175+N175+P175+R175+T175+V175+X175+Z175+AB175+AD175+AF175+AH175+AJ175+AL175)</f>
        <v>201</v>
      </c>
      <c r="AO175" s="113">
        <f>SUM(K175+M175+O175+Q175+S175+U175+W175+Y175+AA175+AC175+AE175+AG175+AI175+AK175+AM175)</f>
        <v>12</v>
      </c>
      <c r="AP175" s="113">
        <v>1</v>
      </c>
      <c r="AQ175" s="113">
        <v>15</v>
      </c>
      <c r="AR175" s="113">
        <f>SUM(AP175:AQ175)</f>
        <v>16</v>
      </c>
      <c r="AS175" s="142">
        <v>1</v>
      </c>
      <c r="AT175" s="185">
        <v>0</v>
      </c>
      <c r="AU175" s="142">
        <v>15</v>
      </c>
      <c r="AV175" s="185">
        <v>0</v>
      </c>
      <c r="AW175" s="142">
        <f>SUM(AS175:AV175)</f>
        <v>16</v>
      </c>
      <c r="AX175" s="128">
        <f>IF(AN175&lt;=0,0,IF(AN175&lt;=359,1,IF(AN175&lt;=719,2,IF(AN175&lt;=1079,3,IF(AN175&lt;=1679,4,IF(AN175&lt;=1680,5,IF(AN175&lt;=1680,1,5)))))))</f>
        <v>1</v>
      </c>
      <c r="AY175" s="129">
        <f>IF(AN175&gt;120,ROUND(((((K175+M175+O175)*30)+(J175+L175+N175))/50+(((Q175+S175+U175+W175+Y175+AA175)*40)+(P175+R175+T175+V175+X175+Z175))/50+(AC175+AE175+AG175+AI175+AK175+AM175)*2),0),IF((J175+L175+N175+P175+R175+T175+V175+X175+Z175)&lt;=0,0,IF((J175+L175+N175+P175+R175+T175+V175+X175+Z175)&lt;=20,1,IF((J175+L175+N175+P175+R175+T175+V175+X175+Z175)&lt;=40,2,IF((J175+L175+N175+P175+R175+T175+V175+X175+Z175)&lt;=60,3,IF((J175+L175+N175+P175+R175+T175+V175+X175+Z175)&lt;=80,4,IF((J175+L175+N175+P175+R175+T175+V175+X175+Z175)&lt;=100,5,IF((J175+L175+N175+P175+R175+T175+V175+X175+Z175)&lt;=120,6,0)))))))+((AC175+AE175+AG175+AI175+AK175+AM175)*2))</f>
        <v>16</v>
      </c>
      <c r="AZ175" s="113">
        <f>SUM(AX175:AY175)</f>
        <v>17</v>
      </c>
      <c r="BA175" s="113">
        <f>SUM(AP175)-AX175</f>
        <v>0</v>
      </c>
      <c r="BB175" s="113">
        <f>SUM(AQ175)-AY175</f>
        <v>-1</v>
      </c>
      <c r="BC175" s="113">
        <f>SUM(AR175)-AZ175</f>
        <v>-1</v>
      </c>
      <c r="BD175" s="130">
        <f>SUM(BC175)/AZ175*100</f>
        <v>-5.8823529411764701</v>
      </c>
      <c r="BE175" s="113">
        <v>0</v>
      </c>
      <c r="BF175" s="113"/>
      <c r="BG175" s="113"/>
      <c r="BH175" s="113">
        <f>SUM(BC175)-BE175-BF175+BG175</f>
        <v>-1</v>
      </c>
      <c r="BI175" s="130">
        <f>SUM(BH175)/AZ175*100</f>
        <v>-5.8823529411764701</v>
      </c>
      <c r="BK175" s="112"/>
      <c r="BL175" s="150"/>
      <c r="BM175" s="112"/>
      <c r="BN175" s="112"/>
      <c r="BO175" s="112"/>
      <c r="BP175" s="112"/>
      <c r="BQ175" s="112"/>
      <c r="BR175" s="112"/>
      <c r="BS175" s="112"/>
      <c r="BT175" s="112"/>
      <c r="BU175" s="112"/>
      <c r="BV175" s="112"/>
      <c r="BW175" s="112"/>
      <c r="BX175" s="112"/>
      <c r="BY175" s="112"/>
      <c r="BZ175" s="112"/>
      <c r="CA175" s="112"/>
      <c r="CB175" s="112"/>
      <c r="CC175" s="112"/>
      <c r="CD175" s="112"/>
      <c r="CE175" s="112"/>
      <c r="CF175" s="112"/>
      <c r="CG175" s="112"/>
      <c r="CH175" s="112"/>
      <c r="CI175" s="112"/>
      <c r="CJ175" s="112"/>
      <c r="CK175" s="112"/>
      <c r="CL175" s="112"/>
      <c r="CM175" s="112"/>
      <c r="CN175" s="112"/>
      <c r="CO175" s="112"/>
    </row>
    <row r="176" spans="1:93" s="161" customFormat="1">
      <c r="A176" s="154"/>
      <c r="B176" s="154"/>
      <c r="C176" s="155" t="s">
        <v>369</v>
      </c>
      <c r="D176" s="155"/>
      <c r="E176" s="155"/>
      <c r="F176" s="155"/>
      <c r="G176" s="154"/>
      <c r="H176" s="154"/>
      <c r="I176" s="154"/>
      <c r="J176" s="156" t="s">
        <v>440</v>
      </c>
      <c r="K176" s="157"/>
      <c r="L176" s="154"/>
      <c r="M176" s="157"/>
      <c r="N176" s="154"/>
      <c r="O176" s="157"/>
      <c r="P176" s="154"/>
      <c r="Q176" s="157"/>
      <c r="R176" s="154"/>
      <c r="S176" s="157"/>
      <c r="T176" s="154"/>
      <c r="U176" s="157"/>
      <c r="V176" s="154"/>
      <c r="W176" s="157"/>
      <c r="X176" s="154"/>
      <c r="Y176" s="157"/>
      <c r="Z176" s="154"/>
      <c r="AA176" s="157"/>
      <c r="AB176" s="154"/>
      <c r="AC176" s="157"/>
      <c r="AD176" s="154"/>
      <c r="AE176" s="157"/>
      <c r="AF176" s="157"/>
      <c r="AG176" s="157"/>
      <c r="AH176" s="154"/>
      <c r="AI176" s="157"/>
      <c r="AJ176" s="154"/>
      <c r="AK176" s="157"/>
      <c r="AL176" s="154"/>
      <c r="AM176" s="157"/>
      <c r="AN176" s="163"/>
      <c r="AO176" s="154"/>
      <c r="AP176" s="154"/>
      <c r="AQ176" s="154"/>
      <c r="AR176" s="154"/>
      <c r="AS176" s="154"/>
      <c r="AT176" s="185"/>
      <c r="AU176" s="154"/>
      <c r="AV176" s="185"/>
      <c r="AW176" s="154"/>
      <c r="AX176" s="158"/>
      <c r="AY176" s="159"/>
      <c r="AZ176" s="154"/>
      <c r="BA176" s="154"/>
      <c r="BB176" s="154"/>
      <c r="BC176" s="154"/>
      <c r="BD176" s="160"/>
      <c r="BE176" s="154"/>
      <c r="BF176" s="154"/>
      <c r="BG176" s="154"/>
      <c r="BH176" s="154"/>
      <c r="BI176" s="160"/>
      <c r="BK176" s="162"/>
      <c r="BL176" s="150"/>
      <c r="BM176" s="162"/>
      <c r="BN176" s="162"/>
      <c r="BO176" s="162"/>
      <c r="BP176" s="162"/>
      <c r="BQ176" s="162"/>
      <c r="BR176" s="162"/>
      <c r="BS176" s="162"/>
      <c r="BT176" s="162"/>
      <c r="BU176" s="162"/>
      <c r="BV176" s="162"/>
      <c r="BW176" s="162"/>
      <c r="BX176" s="162"/>
      <c r="BY176" s="162"/>
      <c r="BZ176" s="162"/>
      <c r="CA176" s="162"/>
      <c r="CB176" s="162"/>
      <c r="CC176" s="162"/>
      <c r="CD176" s="162"/>
      <c r="CE176" s="162"/>
      <c r="CF176" s="162"/>
      <c r="CG176" s="162"/>
      <c r="CH176" s="162"/>
      <c r="CI176" s="162"/>
      <c r="CJ176" s="162"/>
      <c r="CK176" s="162"/>
      <c r="CL176" s="162"/>
      <c r="CM176" s="162"/>
      <c r="CN176" s="162"/>
      <c r="CO176" s="162"/>
    </row>
    <row r="177" spans="1:93" s="161" customFormat="1">
      <c r="A177" s="154"/>
      <c r="B177" s="154"/>
      <c r="C177" s="155" t="s">
        <v>513</v>
      </c>
      <c r="D177" s="155"/>
      <c r="E177" s="155"/>
      <c r="F177" s="155"/>
      <c r="G177" s="154"/>
      <c r="H177" s="154"/>
      <c r="I177" s="154"/>
      <c r="J177" s="156" t="s">
        <v>577</v>
      </c>
      <c r="K177" s="157"/>
      <c r="L177" s="154"/>
      <c r="M177" s="157"/>
      <c r="N177" s="154"/>
      <c r="O177" s="157"/>
      <c r="P177" s="154"/>
      <c r="Q177" s="157"/>
      <c r="R177" s="154"/>
      <c r="S177" s="157"/>
      <c r="T177" s="154"/>
      <c r="U177" s="157"/>
      <c r="V177" s="154"/>
      <c r="W177" s="157"/>
      <c r="X177" s="154"/>
      <c r="Y177" s="157"/>
      <c r="Z177" s="154"/>
      <c r="AA177" s="157"/>
      <c r="AB177" s="154"/>
      <c r="AC177" s="157"/>
      <c r="AD177" s="154"/>
      <c r="AE177" s="157"/>
      <c r="AF177" s="157"/>
      <c r="AG177" s="157"/>
      <c r="AH177" s="154"/>
      <c r="AI177" s="157"/>
      <c r="AJ177" s="154"/>
      <c r="AK177" s="157"/>
      <c r="AL177" s="154"/>
      <c r="AM177" s="157"/>
      <c r="AN177" s="163"/>
      <c r="AO177" s="154"/>
      <c r="AP177" s="154"/>
      <c r="AQ177" s="154"/>
      <c r="AR177" s="154"/>
      <c r="AS177" s="154"/>
      <c r="AT177" s="185"/>
      <c r="AU177" s="154"/>
      <c r="AV177" s="185"/>
      <c r="AW177" s="154"/>
      <c r="AX177" s="158"/>
      <c r="AY177" s="159"/>
      <c r="AZ177" s="154"/>
      <c r="BA177" s="154"/>
      <c r="BB177" s="154"/>
      <c r="BC177" s="154"/>
      <c r="BD177" s="160"/>
      <c r="BE177" s="154"/>
      <c r="BF177" s="154"/>
      <c r="BG177" s="154"/>
      <c r="BH177" s="154"/>
      <c r="BI177" s="160"/>
      <c r="BK177" s="162"/>
      <c r="BL177" s="150"/>
      <c r="BM177" s="162"/>
      <c r="BN177" s="162"/>
      <c r="BO177" s="162"/>
      <c r="BP177" s="162"/>
      <c r="BQ177" s="162"/>
      <c r="BR177" s="162"/>
      <c r="BS177" s="162"/>
      <c r="BT177" s="162"/>
      <c r="BU177" s="162"/>
      <c r="BV177" s="162"/>
      <c r="BW177" s="162"/>
      <c r="BX177" s="162"/>
      <c r="BY177" s="162"/>
      <c r="BZ177" s="162"/>
      <c r="CA177" s="162"/>
      <c r="CB177" s="162"/>
      <c r="CC177" s="162"/>
      <c r="CD177" s="162"/>
      <c r="CE177" s="162"/>
      <c r="CF177" s="162"/>
      <c r="CG177" s="162"/>
      <c r="CH177" s="162"/>
      <c r="CI177" s="162"/>
      <c r="CJ177" s="162"/>
      <c r="CK177" s="162"/>
      <c r="CL177" s="162"/>
      <c r="CM177" s="162"/>
      <c r="CN177" s="162"/>
      <c r="CO177" s="162"/>
    </row>
    <row r="178" spans="1:93" s="111" customFormat="1">
      <c r="A178" s="113">
        <v>57</v>
      </c>
      <c r="B178" s="113">
        <v>40010073</v>
      </c>
      <c r="C178" s="126" t="s">
        <v>112</v>
      </c>
      <c r="D178" s="126" t="s">
        <v>196</v>
      </c>
      <c r="E178" s="126" t="s">
        <v>183</v>
      </c>
      <c r="F178" s="126" t="s">
        <v>181</v>
      </c>
      <c r="G178" s="113">
        <v>15</v>
      </c>
      <c r="H178" s="113">
        <v>4</v>
      </c>
      <c r="I178" s="113" t="s">
        <v>283</v>
      </c>
      <c r="J178" s="113">
        <v>8</v>
      </c>
      <c r="K178" s="114">
        <f>IF(J178=0,0,IF(J178&lt;10,1,IF(MOD(J178,30)&lt;10,ROUNDDOWN(J178/30,0),ROUNDUP(J178/30,0))))</f>
        <v>1</v>
      </c>
      <c r="L178" s="113">
        <v>21</v>
      </c>
      <c r="M178" s="114">
        <f>IF(L178=0,0,IF(L178&lt;10,1,IF(MOD(L178,30)&lt;10,ROUNDDOWN(L178/30,0),ROUNDUP(L178/30,0))))</f>
        <v>1</v>
      </c>
      <c r="N178" s="113">
        <v>23</v>
      </c>
      <c r="O178" s="114">
        <f>IF(N178=0,0,IF(N178&lt;10,1,IF(MOD(N178,30)&lt;10,ROUNDDOWN(N178/30,0),ROUNDUP(N178/30,0))))</f>
        <v>1</v>
      </c>
      <c r="P178" s="113">
        <v>16</v>
      </c>
      <c r="Q178" s="114">
        <f>IF(P178=0,0,IF(P178&lt;10,1,IF(MOD(P178,40)&lt;10,ROUNDDOWN(P178/40,0),ROUNDUP(P178/40,0))))</f>
        <v>1</v>
      </c>
      <c r="R178" s="113">
        <v>24</v>
      </c>
      <c r="S178" s="114">
        <f>IF(R178=0,0,IF(R178&lt;10,1,IF(MOD(R178,40)&lt;10,ROUNDDOWN(R178/40,0),ROUNDUP(R178/40,0))))</f>
        <v>1</v>
      </c>
      <c r="T178" s="113">
        <v>22</v>
      </c>
      <c r="U178" s="114">
        <f>IF(T178=0,0,IF(T178&lt;10,1,IF(MOD(T178,40)&lt;10,ROUNDDOWN(T178/40,0),ROUNDUP(T178/40,0))))</f>
        <v>1</v>
      </c>
      <c r="V178" s="113">
        <v>13</v>
      </c>
      <c r="W178" s="114">
        <f>IF(V178=0,0,IF(V178&lt;10,1,IF(MOD(V178,40)&lt;10,ROUNDDOWN(V178/40,0),ROUNDUP(V178/40,0))))</f>
        <v>1</v>
      </c>
      <c r="X178" s="113">
        <v>22</v>
      </c>
      <c r="Y178" s="114">
        <f>IF(X178=0,0,IF(X178&lt;10,1,IF(MOD(X178,40)&lt;10,ROUNDDOWN(X178/40,0),ROUNDUP(X178/40,0))))</f>
        <v>1</v>
      </c>
      <c r="Z178" s="113">
        <v>13</v>
      </c>
      <c r="AA178" s="114">
        <f>IF(Z178=0,0,IF(Z178&lt;10,1,IF(MOD(Z178,40)&lt;10,ROUNDDOWN(Z178/40,0),ROUNDUP(Z178/40,0))))</f>
        <v>1</v>
      </c>
      <c r="AB178" s="113">
        <v>20</v>
      </c>
      <c r="AC178" s="114">
        <f>IF(AB178=0,0,IF(AB178&lt;10,1,IF(MOD(AB178,40)&lt;10,ROUNDDOWN(AB178/40,0),ROUNDUP(AB178/40,0))))</f>
        <v>1</v>
      </c>
      <c r="AD178" s="113">
        <v>23</v>
      </c>
      <c r="AE178" s="114">
        <f>IF(AD178=0,0,IF(AD178&lt;10,1,IF(MOD(AD178,40)&lt;10,ROUNDDOWN(AD178/40,0),ROUNDUP(AD178/40,0))))</f>
        <v>1</v>
      </c>
      <c r="AF178" s="114">
        <v>22</v>
      </c>
      <c r="AG178" s="114">
        <f>IF(AF178=0,0,IF(AF178&lt;10,1,IF(MOD(AF178,40)&lt;10,ROUNDDOWN(AF178/40,0),ROUNDUP(AF178/40,0))))</f>
        <v>1</v>
      </c>
      <c r="AH178" s="113"/>
      <c r="AI178" s="114">
        <f>IF(AH178=0,0,IF(AH178&lt;10,1,IF(MOD(AH178,40)&lt;10,ROUNDDOWN(AH178/40,0),ROUNDUP(AH178/40,0))))</f>
        <v>0</v>
      </c>
      <c r="AJ178" s="113"/>
      <c r="AK178" s="114">
        <f>IF(AJ178=0,0,IF(AJ178&lt;10,1,IF(MOD(AJ178,40)&lt;10,ROUNDDOWN(AJ178/40,0),ROUNDUP(AJ178/40,0))))</f>
        <v>0</v>
      </c>
      <c r="AL178" s="113"/>
      <c r="AM178" s="114">
        <f>IF(AL178=0,0,IF(AL178&lt;10,1,IF(MOD(AL178,40)&lt;10,ROUNDDOWN(AL178/40,0),ROUNDUP(AL178/40,0))))</f>
        <v>0</v>
      </c>
      <c r="AN178" s="127">
        <f>SUM(J178+L178+N178+P178+R178+T178+V178+X178+Z178+AB178+AD178+AF178+AH178+AJ178+AL178)</f>
        <v>227</v>
      </c>
      <c r="AO178" s="113">
        <f>SUM(K178+M178+O178+Q178+S178+U178+W178+Y178+AA178+AC178+AE178+AG178+AI178+AK178+AM178)</f>
        <v>12</v>
      </c>
      <c r="AP178" s="113">
        <v>1</v>
      </c>
      <c r="AQ178" s="113">
        <v>15</v>
      </c>
      <c r="AR178" s="113">
        <f>SUM(AP178:AQ178)</f>
        <v>16</v>
      </c>
      <c r="AS178" s="142">
        <v>1</v>
      </c>
      <c r="AT178" s="185">
        <v>0</v>
      </c>
      <c r="AU178" s="142">
        <v>15</v>
      </c>
      <c r="AV178" s="185">
        <v>0</v>
      </c>
      <c r="AW178" s="142">
        <f>SUM(AS178:AV178)</f>
        <v>16</v>
      </c>
      <c r="AX178" s="128">
        <f>IF(AN178&lt;=0,0,IF(AN178&lt;=359,1,IF(AN178&lt;=719,2,IF(AN178&lt;=1079,3,IF(AN178&lt;=1679,4,IF(AN178&lt;=1680,5,IF(AN178&lt;=1680,1,5)))))))</f>
        <v>1</v>
      </c>
      <c r="AY178" s="129">
        <f>IF(AN178&gt;120,ROUND(((((K178+M178+O178)*30)+(J178+L178+N178))/50+(((Q178+S178+U178+W178+Y178+AA178)*40)+(P178+R178+T178+V178+X178+Z178))/50+(AC178+AE178+AG178+AI178+AK178+AM178)*2),0),IF((J178+L178+N178+P178+R178+T178+V178+X178+Z178)&lt;=0,0,IF((J178+L178+N178+P178+R178+T178+V178+X178+Z178)&lt;=20,1,IF((J178+L178+N178+P178+R178+T178+V178+X178+Z178)&lt;=40,2,IF((J178+L178+N178+P178+R178+T178+V178+X178+Z178)&lt;=60,3,IF((J178+L178+N178+P178+R178+T178+V178+X178+Z178)&lt;=80,4,IF((J178+L178+N178+P178+R178+T178+V178+X178+Z178)&lt;=100,5,IF((J178+L178+N178+P178+R178+T178+V178+X178+Z178)&lt;=120,6,0)))))))+((AC178+AE178+AG178+AI178+AK178+AM178)*2))</f>
        <v>16</v>
      </c>
      <c r="AZ178" s="113">
        <f>SUM(AX178:AY178)</f>
        <v>17</v>
      </c>
      <c r="BA178" s="113">
        <f>SUM(AP178)-AX178</f>
        <v>0</v>
      </c>
      <c r="BB178" s="113">
        <f>SUM(AQ178)-AY178</f>
        <v>-1</v>
      </c>
      <c r="BC178" s="113">
        <f>SUM(AR178)-AZ178</f>
        <v>-1</v>
      </c>
      <c r="BD178" s="130">
        <f>SUM(BC178)/AZ178*100</f>
        <v>-5.8823529411764701</v>
      </c>
      <c r="BE178" s="113">
        <v>1</v>
      </c>
      <c r="BF178" s="113"/>
      <c r="BG178" s="113"/>
      <c r="BH178" s="113">
        <f>SUM(BC178)-BE178-BF178+BG178</f>
        <v>-2</v>
      </c>
      <c r="BI178" s="130">
        <f>SUM(BH178)/AZ178*100</f>
        <v>-11.76470588235294</v>
      </c>
      <c r="BK178" s="112"/>
      <c r="BL178" s="150"/>
      <c r="BM178" s="112"/>
      <c r="BN178" s="112"/>
      <c r="BO178" s="112"/>
      <c r="BP178" s="112"/>
      <c r="BQ178" s="112"/>
      <c r="BR178" s="112"/>
      <c r="BS178" s="112"/>
      <c r="BT178" s="112"/>
      <c r="BU178" s="112"/>
      <c r="BV178" s="112"/>
      <c r="BW178" s="112"/>
      <c r="BX178" s="112"/>
      <c r="BY178" s="112"/>
      <c r="BZ178" s="112"/>
      <c r="CA178" s="112"/>
      <c r="CB178" s="112"/>
      <c r="CC178" s="112"/>
      <c r="CD178" s="112"/>
      <c r="CE178" s="112"/>
      <c r="CF178" s="112"/>
      <c r="CG178" s="112"/>
      <c r="CH178" s="112"/>
      <c r="CI178" s="112"/>
      <c r="CJ178" s="112"/>
      <c r="CK178" s="112"/>
      <c r="CL178" s="112"/>
      <c r="CM178" s="112"/>
      <c r="CN178" s="112"/>
      <c r="CO178" s="112"/>
    </row>
    <row r="179" spans="1:93" s="161" customFormat="1">
      <c r="A179" s="154"/>
      <c r="B179" s="154"/>
      <c r="C179" s="155" t="s">
        <v>369</v>
      </c>
      <c r="D179" s="155"/>
      <c r="E179" s="155"/>
      <c r="F179" s="155"/>
      <c r="G179" s="154"/>
      <c r="H179" s="154"/>
      <c r="I179" s="154"/>
      <c r="J179" s="156" t="s">
        <v>419</v>
      </c>
      <c r="K179" s="157"/>
      <c r="L179" s="154"/>
      <c r="M179" s="157"/>
      <c r="N179" s="154"/>
      <c r="O179" s="157"/>
      <c r="P179" s="154"/>
      <c r="Q179" s="157"/>
      <c r="R179" s="154"/>
      <c r="S179" s="157"/>
      <c r="T179" s="154"/>
      <c r="U179" s="157"/>
      <c r="V179" s="154"/>
      <c r="W179" s="157"/>
      <c r="X179" s="154"/>
      <c r="Y179" s="157"/>
      <c r="Z179" s="154"/>
      <c r="AA179" s="157"/>
      <c r="AB179" s="154"/>
      <c r="AC179" s="157"/>
      <c r="AD179" s="154"/>
      <c r="AE179" s="157"/>
      <c r="AF179" s="157"/>
      <c r="AG179" s="157"/>
      <c r="AH179" s="154"/>
      <c r="AI179" s="157"/>
      <c r="AJ179" s="154"/>
      <c r="AK179" s="157"/>
      <c r="AL179" s="154"/>
      <c r="AM179" s="157"/>
      <c r="AN179" s="154"/>
      <c r="AO179" s="154"/>
      <c r="AP179" s="154"/>
      <c r="AQ179" s="154"/>
      <c r="AR179" s="154"/>
      <c r="AS179" s="154"/>
      <c r="AT179" s="185"/>
      <c r="AU179" s="154"/>
      <c r="AV179" s="185"/>
      <c r="AW179" s="154"/>
      <c r="AX179" s="158"/>
      <c r="AY179" s="159"/>
      <c r="AZ179" s="154"/>
      <c r="BA179" s="154"/>
      <c r="BB179" s="154"/>
      <c r="BC179" s="154"/>
      <c r="BD179" s="160"/>
      <c r="BE179" s="154"/>
      <c r="BF179" s="154"/>
      <c r="BG179" s="154"/>
      <c r="BH179" s="154"/>
      <c r="BI179" s="160"/>
      <c r="BK179" s="162"/>
      <c r="BL179" s="150"/>
      <c r="BM179" s="162"/>
      <c r="BN179" s="162"/>
      <c r="BO179" s="162"/>
      <c r="BP179" s="162"/>
      <c r="BQ179" s="162"/>
      <c r="BR179" s="162"/>
      <c r="BS179" s="162"/>
      <c r="BT179" s="162"/>
      <c r="BU179" s="162"/>
      <c r="BV179" s="162"/>
      <c r="BW179" s="162"/>
      <c r="BX179" s="162"/>
      <c r="BY179" s="162"/>
      <c r="BZ179" s="162"/>
      <c r="CA179" s="162"/>
      <c r="CB179" s="162"/>
      <c r="CC179" s="162"/>
      <c r="CD179" s="162"/>
      <c r="CE179" s="162"/>
      <c r="CF179" s="162"/>
      <c r="CG179" s="162"/>
      <c r="CH179" s="162"/>
      <c r="CI179" s="162"/>
      <c r="CJ179" s="162"/>
      <c r="CK179" s="162"/>
      <c r="CL179" s="162"/>
      <c r="CM179" s="162"/>
      <c r="CN179" s="162"/>
      <c r="CO179" s="162"/>
    </row>
    <row r="180" spans="1:93" s="161" customFormat="1">
      <c r="A180" s="154"/>
      <c r="B180" s="154"/>
      <c r="C180" s="155" t="s">
        <v>513</v>
      </c>
      <c r="D180" s="155"/>
      <c r="E180" s="155"/>
      <c r="F180" s="155"/>
      <c r="G180" s="154"/>
      <c r="H180" s="154"/>
      <c r="I180" s="154"/>
      <c r="J180" s="156" t="s">
        <v>584</v>
      </c>
      <c r="K180" s="157"/>
      <c r="L180" s="154"/>
      <c r="M180" s="157"/>
      <c r="N180" s="154"/>
      <c r="O180" s="157"/>
      <c r="P180" s="154"/>
      <c r="Q180" s="157"/>
      <c r="R180" s="154"/>
      <c r="S180" s="157"/>
      <c r="T180" s="154"/>
      <c r="U180" s="157"/>
      <c r="V180" s="154"/>
      <c r="W180" s="157"/>
      <c r="X180" s="154"/>
      <c r="Y180" s="157"/>
      <c r="Z180" s="154"/>
      <c r="AA180" s="157"/>
      <c r="AB180" s="154"/>
      <c r="AC180" s="157"/>
      <c r="AD180" s="154"/>
      <c r="AE180" s="157"/>
      <c r="AF180" s="157"/>
      <c r="AG180" s="157"/>
      <c r="AH180" s="154"/>
      <c r="AI180" s="157"/>
      <c r="AJ180" s="154"/>
      <c r="AK180" s="157"/>
      <c r="AL180" s="154"/>
      <c r="AM180" s="157"/>
      <c r="AN180" s="154"/>
      <c r="AO180" s="154"/>
      <c r="AP180" s="154"/>
      <c r="AQ180" s="154"/>
      <c r="AR180" s="154"/>
      <c r="AS180" s="154"/>
      <c r="AT180" s="185"/>
      <c r="AU180" s="154"/>
      <c r="AV180" s="185"/>
      <c r="AW180" s="154"/>
      <c r="AX180" s="158"/>
      <c r="AY180" s="159"/>
      <c r="AZ180" s="154"/>
      <c r="BA180" s="154"/>
      <c r="BB180" s="154"/>
      <c r="BC180" s="154"/>
      <c r="BD180" s="160"/>
      <c r="BE180" s="154"/>
      <c r="BF180" s="154"/>
      <c r="BG180" s="154"/>
      <c r="BH180" s="154"/>
      <c r="BI180" s="160"/>
      <c r="BK180" s="162"/>
      <c r="BL180" s="150"/>
      <c r="BM180" s="162"/>
      <c r="BN180" s="162"/>
      <c r="BO180" s="162"/>
      <c r="BP180" s="162"/>
      <c r="BQ180" s="162"/>
      <c r="BR180" s="162"/>
      <c r="BS180" s="162"/>
      <c r="BT180" s="162"/>
      <c r="BU180" s="162"/>
      <c r="BV180" s="162"/>
      <c r="BW180" s="162"/>
      <c r="BX180" s="162"/>
      <c r="BY180" s="162"/>
      <c r="BZ180" s="162"/>
      <c r="CA180" s="162"/>
      <c r="CB180" s="162"/>
      <c r="CC180" s="162"/>
      <c r="CD180" s="162"/>
      <c r="CE180" s="162"/>
      <c r="CF180" s="162"/>
      <c r="CG180" s="162"/>
      <c r="CH180" s="162"/>
      <c r="CI180" s="162"/>
      <c r="CJ180" s="162"/>
      <c r="CK180" s="162"/>
      <c r="CL180" s="162"/>
      <c r="CM180" s="162"/>
      <c r="CN180" s="162"/>
      <c r="CO180" s="162"/>
    </row>
    <row r="181" spans="1:93" s="111" customFormat="1">
      <c r="A181" s="113">
        <v>58</v>
      </c>
      <c r="B181" s="113">
        <v>40010177</v>
      </c>
      <c r="C181" s="126" t="s">
        <v>120</v>
      </c>
      <c r="D181" s="126" t="s">
        <v>207</v>
      </c>
      <c r="E181" s="126" t="s">
        <v>185</v>
      </c>
      <c r="F181" s="126" t="s">
        <v>181</v>
      </c>
      <c r="G181" s="113">
        <v>48</v>
      </c>
      <c r="H181" s="113">
        <v>1</v>
      </c>
      <c r="I181" s="113" t="s">
        <v>283</v>
      </c>
      <c r="J181" s="113">
        <v>0</v>
      </c>
      <c r="K181" s="114">
        <f>IF(J181=0,0,IF(J181&lt;10,1,IF(MOD(J181,30)&lt;10,ROUNDDOWN(J181/30,0),ROUNDUP(J181/30,0))))</f>
        <v>0</v>
      </c>
      <c r="L181" s="113">
        <v>2</v>
      </c>
      <c r="M181" s="114">
        <f>IF(L181=0,0,IF(L181&lt;10,1,IF(MOD(L181,30)&lt;10,ROUNDDOWN(L181/30,0),ROUNDUP(L181/30,0))))</f>
        <v>1</v>
      </c>
      <c r="N181" s="113">
        <v>8</v>
      </c>
      <c r="O181" s="114">
        <f>IF(N181=0,0,IF(N181&lt;10,1,IF(MOD(N181,30)&lt;10,ROUNDDOWN(N181/30,0),ROUNDUP(N181/30,0))))</f>
        <v>1</v>
      </c>
      <c r="P181" s="113">
        <v>13</v>
      </c>
      <c r="Q181" s="114">
        <f>IF(P181=0,0,IF(P181&lt;10,1,IF(MOD(P181,40)&lt;10,ROUNDDOWN(P181/40,0),ROUNDUP(P181/40,0))))</f>
        <v>1</v>
      </c>
      <c r="R181" s="113">
        <v>2</v>
      </c>
      <c r="S181" s="114">
        <f>IF(R181=0,0,IF(R181&lt;10,1,IF(MOD(R181,40)&lt;10,ROUNDDOWN(R181/40,0),ROUNDUP(R181/40,0))))</f>
        <v>1</v>
      </c>
      <c r="T181" s="113">
        <v>4</v>
      </c>
      <c r="U181" s="114">
        <f>IF(T181=0,0,IF(T181&lt;10,1,IF(MOD(T181,40)&lt;10,ROUNDDOWN(T181/40,0),ROUNDUP(T181/40,0))))</f>
        <v>1</v>
      </c>
      <c r="V181" s="113">
        <v>3</v>
      </c>
      <c r="W181" s="114">
        <f>IF(V181=0,0,IF(V181&lt;10,1,IF(MOD(V181,40)&lt;10,ROUNDDOWN(V181/40,0),ROUNDUP(V181/40,0))))</f>
        <v>1</v>
      </c>
      <c r="X181" s="113">
        <v>4</v>
      </c>
      <c r="Y181" s="114">
        <f>IF(X181=0,0,IF(X181&lt;10,1,IF(MOD(X181,40)&lt;10,ROUNDDOWN(X181/40,0),ROUNDUP(X181/40,0))))</f>
        <v>1</v>
      </c>
      <c r="Z181" s="113">
        <v>5</v>
      </c>
      <c r="AA181" s="114">
        <f>IF(Z181=0,0,IF(Z181&lt;10,1,IF(MOD(Z181,40)&lt;10,ROUNDDOWN(Z181/40,0),ROUNDUP(Z181/40,0))))</f>
        <v>1</v>
      </c>
      <c r="AB181" s="113"/>
      <c r="AC181" s="114">
        <f>IF(AB181=0,0,IF(AB181&lt;10,1,IF(MOD(AB181,40)&lt;10,ROUNDDOWN(AB181/40,0),ROUNDUP(AB181/40,0))))</f>
        <v>0</v>
      </c>
      <c r="AD181" s="113"/>
      <c r="AE181" s="114">
        <f>IF(AD181=0,0,IF(AD181&lt;10,1,IF(MOD(AD181,40)&lt;10,ROUNDDOWN(AD181/40,0),ROUNDUP(AD181/40,0))))</f>
        <v>0</v>
      </c>
      <c r="AF181" s="114"/>
      <c r="AG181" s="114">
        <f>IF(AF181=0,0,IF(AF181&lt;10,1,IF(MOD(AF181,40)&lt;10,ROUNDDOWN(AF181/40,0),ROUNDUP(AF181/40,0))))</f>
        <v>0</v>
      </c>
      <c r="AH181" s="113"/>
      <c r="AI181" s="114">
        <f>IF(AH181=0,0,IF(AH181&lt;10,1,IF(MOD(AH181,40)&lt;10,ROUNDDOWN(AH181/40,0),ROUNDUP(AH181/40,0))))</f>
        <v>0</v>
      </c>
      <c r="AJ181" s="113"/>
      <c r="AK181" s="114">
        <f>IF(AJ181=0,0,IF(AJ181&lt;10,1,IF(MOD(AJ181,40)&lt;10,ROUNDDOWN(AJ181/40,0),ROUNDUP(AJ181/40,0))))</f>
        <v>0</v>
      </c>
      <c r="AL181" s="113"/>
      <c r="AM181" s="114">
        <f>IF(AL181=0,0,IF(AL181&lt;10,1,IF(MOD(AL181,40)&lt;10,ROUNDDOWN(AL181/40,0),ROUNDUP(AL181/40,0))))</f>
        <v>0</v>
      </c>
      <c r="AN181" s="113">
        <f>SUM(J181+L181+N181+P181+R181+T181+V181+X181+Z181+AB181+AD181+AF181+AH181+AJ181+AL181)</f>
        <v>41</v>
      </c>
      <c r="AO181" s="113">
        <f>SUM(K181+M181+O181+Q181+S181+U181+W181+Y181+AA181+AC181+AE181+AG181+AI181+AK181+AM181)</f>
        <v>8</v>
      </c>
      <c r="AP181" s="113">
        <v>1</v>
      </c>
      <c r="AQ181" s="113">
        <v>2</v>
      </c>
      <c r="AR181" s="113">
        <f>SUM(AP181:AQ181)</f>
        <v>3</v>
      </c>
      <c r="AS181" s="142">
        <v>0</v>
      </c>
      <c r="AT181" s="185">
        <v>1</v>
      </c>
      <c r="AU181" s="142">
        <v>1</v>
      </c>
      <c r="AV181" s="185">
        <v>1</v>
      </c>
      <c r="AW181" s="142">
        <f>SUM(AS181:AV181)</f>
        <v>3</v>
      </c>
      <c r="AX181" s="128">
        <f>IF(AN181&lt;=0,0,IF(AN181&lt;=359,1,IF(AN181&lt;=719,2,IF(AN181&lt;=1079,3,IF(AN181&lt;=1679,4,IF(AN181&lt;=1680,5,IF(AN181&lt;=1680,1,5)))))))</f>
        <v>1</v>
      </c>
      <c r="AY181" s="129">
        <f>IF(AN181&gt;120,ROUND(((((K181+M181+O181)*30)+(J181+L181+N181))/50+(((Q181+S181+U181+W181+Y181+AA181)*40)+(P181+R181+T181+V181+X181+Z181))/50+(AC181+AE181+AG181+AI181+AK181+AM181)*2),0),IF((J181+L181+N181+P181+R181+T181+V181+X181+Z181)&lt;=0,0,IF((J181+L181+N181+P181+R181+T181+V181+X181+Z181)&lt;=20,1,IF((J181+L181+N181+P181+R181+T181+V181+X181+Z181)&lt;=40,2,IF((J181+L181+N181+P181+R181+T181+V181+X181+Z181)&lt;=60,3,IF((J181+L181+N181+P181+R181+T181+V181+X181+Z181)&lt;=80,4,IF((J181+L181+N181+P181+R181+T181+V181+X181+Z181)&lt;=100,5,IF((J181+L181+N181+P181+R181+T181+V181+X181+Z181)&lt;=120,6,0)))))))+((AC181+AE181+AG181+AI181+AK181+AM181)*2))</f>
        <v>3</v>
      </c>
      <c r="AZ181" s="113">
        <f>SUM(AX181:AY181)</f>
        <v>4</v>
      </c>
      <c r="BA181" s="113">
        <f>SUM(AP181)-AX181</f>
        <v>0</v>
      </c>
      <c r="BB181" s="113">
        <f>SUM(AQ181)-AY181</f>
        <v>-1</v>
      </c>
      <c r="BC181" s="113">
        <f>SUM(AR181)-AZ181</f>
        <v>-1</v>
      </c>
      <c r="BD181" s="130">
        <f>SUM(BC181)/AZ181*100</f>
        <v>-25</v>
      </c>
      <c r="BE181" s="113">
        <v>0</v>
      </c>
      <c r="BF181" s="113"/>
      <c r="BG181" s="113"/>
      <c r="BH181" s="113">
        <f>SUM(BC181)-BE181-BF181+BG181</f>
        <v>-1</v>
      </c>
      <c r="BI181" s="130">
        <f>SUM(BH181)/AZ181*100</f>
        <v>-25</v>
      </c>
      <c r="BK181" s="112"/>
      <c r="BL181" s="150"/>
      <c r="BM181" s="112"/>
      <c r="BN181" s="112"/>
      <c r="BO181" s="112"/>
      <c r="BP181" s="112"/>
      <c r="BQ181" s="112"/>
      <c r="BR181" s="112"/>
      <c r="BS181" s="112"/>
      <c r="BT181" s="112"/>
      <c r="BU181" s="112"/>
      <c r="BV181" s="112"/>
      <c r="BW181" s="112"/>
      <c r="BX181" s="112"/>
      <c r="BY181" s="112"/>
      <c r="BZ181" s="112"/>
      <c r="CA181" s="112"/>
      <c r="CB181" s="112"/>
      <c r="CC181" s="112"/>
      <c r="CD181" s="112"/>
      <c r="CE181" s="112"/>
      <c r="CF181" s="112"/>
      <c r="CG181" s="112"/>
      <c r="CH181" s="112"/>
      <c r="CI181" s="112"/>
      <c r="CJ181" s="112"/>
      <c r="CK181" s="112"/>
      <c r="CL181" s="112"/>
      <c r="CM181" s="112"/>
      <c r="CN181" s="112"/>
      <c r="CO181" s="112"/>
    </row>
    <row r="182" spans="1:93" s="161" customFormat="1">
      <c r="A182" s="154"/>
      <c r="B182" s="154"/>
      <c r="C182" s="155" t="s">
        <v>369</v>
      </c>
      <c r="D182" s="155"/>
      <c r="E182" s="155"/>
      <c r="F182" s="155"/>
      <c r="G182" s="154"/>
      <c r="H182" s="154"/>
      <c r="I182" s="154"/>
      <c r="J182" s="156" t="s">
        <v>399</v>
      </c>
      <c r="K182" s="157"/>
      <c r="L182" s="154"/>
      <c r="M182" s="157"/>
      <c r="N182" s="154"/>
      <c r="O182" s="157"/>
      <c r="P182" s="154"/>
      <c r="Q182" s="157"/>
      <c r="R182" s="154"/>
      <c r="S182" s="157"/>
      <c r="T182" s="154"/>
      <c r="U182" s="157"/>
      <c r="V182" s="154"/>
      <c r="W182" s="157"/>
      <c r="X182" s="154"/>
      <c r="Y182" s="157"/>
      <c r="Z182" s="154"/>
      <c r="AA182" s="157"/>
      <c r="AB182" s="154"/>
      <c r="AC182" s="157"/>
      <c r="AD182" s="154"/>
      <c r="AE182" s="157"/>
      <c r="AF182" s="157"/>
      <c r="AG182" s="157"/>
      <c r="AH182" s="154"/>
      <c r="AI182" s="157"/>
      <c r="AJ182" s="154"/>
      <c r="AK182" s="157"/>
      <c r="AL182" s="154"/>
      <c r="AM182" s="157"/>
      <c r="AN182" s="154"/>
      <c r="AO182" s="154"/>
      <c r="AP182" s="154"/>
      <c r="AQ182" s="154"/>
      <c r="AR182" s="154"/>
      <c r="AS182" s="154"/>
      <c r="AT182" s="185"/>
      <c r="AU182" s="154"/>
      <c r="AV182" s="185"/>
      <c r="AW182" s="154"/>
      <c r="AX182" s="158"/>
      <c r="AY182" s="159"/>
      <c r="AZ182" s="154"/>
      <c r="BA182" s="154"/>
      <c r="BB182" s="154"/>
      <c r="BC182" s="154"/>
      <c r="BD182" s="160"/>
      <c r="BE182" s="154"/>
      <c r="BF182" s="154"/>
      <c r="BG182" s="154"/>
      <c r="BH182" s="154"/>
      <c r="BI182" s="160"/>
      <c r="BK182" s="162"/>
      <c r="BL182" s="150"/>
      <c r="BM182" s="162"/>
      <c r="BN182" s="162"/>
      <c r="BO182" s="162"/>
      <c r="BP182" s="162"/>
      <c r="BQ182" s="162"/>
      <c r="BR182" s="162"/>
      <c r="BS182" s="162"/>
      <c r="BT182" s="162"/>
      <c r="BU182" s="162"/>
      <c r="BV182" s="162"/>
      <c r="BW182" s="162"/>
      <c r="BX182" s="162"/>
      <c r="BY182" s="162"/>
      <c r="BZ182" s="162"/>
      <c r="CA182" s="162"/>
      <c r="CB182" s="162"/>
      <c r="CC182" s="162"/>
      <c r="CD182" s="162"/>
      <c r="CE182" s="162"/>
      <c r="CF182" s="162"/>
      <c r="CG182" s="162"/>
      <c r="CH182" s="162"/>
      <c r="CI182" s="162"/>
      <c r="CJ182" s="162"/>
      <c r="CK182" s="162"/>
      <c r="CL182" s="162"/>
      <c r="CM182" s="162"/>
      <c r="CN182" s="162"/>
      <c r="CO182" s="162"/>
    </row>
    <row r="183" spans="1:93" s="161" customFormat="1">
      <c r="A183" s="154"/>
      <c r="B183" s="154"/>
      <c r="C183" s="155" t="s">
        <v>513</v>
      </c>
      <c r="D183" s="155"/>
      <c r="E183" s="155"/>
      <c r="F183" s="155"/>
      <c r="G183" s="154"/>
      <c r="H183" s="154"/>
      <c r="I183" s="154"/>
      <c r="J183" s="156" t="s">
        <v>588</v>
      </c>
      <c r="K183" s="157"/>
      <c r="L183" s="154"/>
      <c r="M183" s="157"/>
      <c r="N183" s="154"/>
      <c r="O183" s="157"/>
      <c r="P183" s="154"/>
      <c r="Q183" s="157"/>
      <c r="R183" s="154"/>
      <c r="S183" s="157"/>
      <c r="T183" s="154"/>
      <c r="U183" s="157"/>
      <c r="V183" s="154"/>
      <c r="W183" s="157"/>
      <c r="X183" s="154"/>
      <c r="Y183" s="157"/>
      <c r="Z183" s="154"/>
      <c r="AA183" s="157"/>
      <c r="AB183" s="154"/>
      <c r="AC183" s="157"/>
      <c r="AD183" s="154"/>
      <c r="AE183" s="157"/>
      <c r="AF183" s="157"/>
      <c r="AG183" s="157"/>
      <c r="AH183" s="154"/>
      <c r="AI183" s="157"/>
      <c r="AJ183" s="154"/>
      <c r="AK183" s="157"/>
      <c r="AL183" s="154"/>
      <c r="AM183" s="157"/>
      <c r="AN183" s="154"/>
      <c r="AO183" s="154"/>
      <c r="AP183" s="154"/>
      <c r="AQ183" s="154"/>
      <c r="AR183" s="154"/>
      <c r="AS183" s="154"/>
      <c r="AT183" s="185"/>
      <c r="AU183" s="154"/>
      <c r="AV183" s="185"/>
      <c r="AW183" s="154"/>
      <c r="AX183" s="158"/>
      <c r="AY183" s="159"/>
      <c r="AZ183" s="154"/>
      <c r="BA183" s="154"/>
      <c r="BB183" s="154"/>
      <c r="BC183" s="154"/>
      <c r="BD183" s="160"/>
      <c r="BE183" s="154"/>
      <c r="BF183" s="154"/>
      <c r="BG183" s="154"/>
      <c r="BH183" s="154"/>
      <c r="BI183" s="160"/>
      <c r="BK183" s="162"/>
      <c r="BL183" s="150"/>
      <c r="BM183" s="162"/>
      <c r="BN183" s="162"/>
      <c r="BO183" s="162"/>
      <c r="BP183" s="162"/>
      <c r="BQ183" s="162"/>
      <c r="BR183" s="162"/>
      <c r="BS183" s="162"/>
      <c r="BT183" s="162"/>
      <c r="BU183" s="162"/>
      <c r="BV183" s="162"/>
      <c r="BW183" s="162"/>
      <c r="BX183" s="162"/>
      <c r="BY183" s="162"/>
      <c r="BZ183" s="162"/>
      <c r="CA183" s="162"/>
      <c r="CB183" s="162"/>
      <c r="CC183" s="162"/>
      <c r="CD183" s="162"/>
      <c r="CE183" s="162"/>
      <c r="CF183" s="162"/>
      <c r="CG183" s="162"/>
      <c r="CH183" s="162"/>
      <c r="CI183" s="162"/>
      <c r="CJ183" s="162"/>
      <c r="CK183" s="162"/>
      <c r="CL183" s="162"/>
      <c r="CM183" s="162"/>
      <c r="CN183" s="162"/>
      <c r="CO183" s="162"/>
    </row>
    <row r="184" spans="1:93" s="111" customFormat="1">
      <c r="A184" s="113">
        <v>59</v>
      </c>
      <c r="B184" s="113">
        <v>40010132</v>
      </c>
      <c r="C184" s="126" t="s">
        <v>57</v>
      </c>
      <c r="D184" s="126" t="s">
        <v>185</v>
      </c>
      <c r="E184" s="126" t="s">
        <v>185</v>
      </c>
      <c r="F184" s="126" t="s">
        <v>181</v>
      </c>
      <c r="G184" s="113">
        <v>26</v>
      </c>
      <c r="H184" s="113">
        <v>4</v>
      </c>
      <c r="I184" s="113" t="s">
        <v>283</v>
      </c>
      <c r="J184" s="113">
        <v>8</v>
      </c>
      <c r="K184" s="114">
        <f>IF(J184=0,0,IF(J184&lt;10,1,IF(MOD(J184,30)&lt;10,ROUNDDOWN(J184/30,0),ROUNDUP(J184/30,0))))</f>
        <v>1</v>
      </c>
      <c r="L184" s="113">
        <v>12</v>
      </c>
      <c r="M184" s="114">
        <f>IF(L184=0,0,IF(L184&lt;10,1,IF(MOD(L184,30)&lt;10,ROUNDDOWN(L184/30,0),ROUNDUP(L184/30,0))))</f>
        <v>1</v>
      </c>
      <c r="N184" s="113">
        <v>1</v>
      </c>
      <c r="O184" s="114">
        <f>IF(N184=0,0,IF(N184&lt;10,1,IF(MOD(N184,30)&lt;10,ROUNDDOWN(N184/30,0),ROUNDUP(N184/30,0))))</f>
        <v>1</v>
      </c>
      <c r="P184" s="113">
        <v>10</v>
      </c>
      <c r="Q184" s="114">
        <f>IF(P184=0,0,IF(P184&lt;10,1,IF(MOD(P184,40)&lt;10,ROUNDDOWN(P184/40,0),ROUNDUP(P184/40,0))))</f>
        <v>1</v>
      </c>
      <c r="R184" s="113">
        <v>8</v>
      </c>
      <c r="S184" s="114">
        <f>IF(R184=0,0,IF(R184&lt;10,1,IF(MOD(R184,40)&lt;10,ROUNDDOWN(R184/40,0),ROUNDUP(R184/40,0))))</f>
        <v>1</v>
      </c>
      <c r="T184" s="113">
        <v>5</v>
      </c>
      <c r="U184" s="114">
        <f>IF(T184=0,0,IF(T184&lt;10,1,IF(MOD(T184,40)&lt;10,ROUNDDOWN(T184/40,0),ROUNDUP(T184/40,0))))</f>
        <v>1</v>
      </c>
      <c r="V184" s="113">
        <v>3</v>
      </c>
      <c r="W184" s="114">
        <f>IF(V184=0,0,IF(V184&lt;10,1,IF(MOD(V184,40)&lt;10,ROUNDDOWN(V184/40,0),ROUNDUP(V184/40,0))))</f>
        <v>1</v>
      </c>
      <c r="X184" s="113">
        <v>3</v>
      </c>
      <c r="Y184" s="114">
        <f>IF(X184=0,0,IF(X184&lt;10,1,IF(MOD(X184,40)&lt;10,ROUNDDOWN(X184/40,0),ROUNDUP(X184/40,0))))</f>
        <v>1</v>
      </c>
      <c r="Z184" s="113">
        <v>4</v>
      </c>
      <c r="AA184" s="114">
        <f>IF(Z184=0,0,IF(Z184&lt;10,1,IF(MOD(Z184,40)&lt;10,ROUNDDOWN(Z184/40,0),ROUNDUP(Z184/40,0))))</f>
        <v>1</v>
      </c>
      <c r="AB184" s="113"/>
      <c r="AC184" s="114">
        <f>IF(AB184=0,0,IF(AB184&lt;10,1,IF(MOD(AB184,40)&lt;10,ROUNDDOWN(AB184/40,0),ROUNDUP(AB184/40,0))))</f>
        <v>0</v>
      </c>
      <c r="AD184" s="113"/>
      <c r="AE184" s="114">
        <f>IF(AD184=0,0,IF(AD184&lt;10,1,IF(MOD(AD184,40)&lt;10,ROUNDDOWN(AD184/40,0),ROUNDUP(AD184/40,0))))</f>
        <v>0</v>
      </c>
      <c r="AF184" s="114"/>
      <c r="AG184" s="114">
        <f>IF(AF184=0,0,IF(AF184&lt;10,1,IF(MOD(AF184,40)&lt;10,ROUNDDOWN(AF184/40,0),ROUNDUP(AF184/40,0))))</f>
        <v>0</v>
      </c>
      <c r="AH184" s="113"/>
      <c r="AI184" s="114">
        <f>IF(AH184=0,0,IF(AH184&lt;10,1,IF(MOD(AH184,40)&lt;10,ROUNDDOWN(AH184/40,0),ROUNDUP(AH184/40,0))))</f>
        <v>0</v>
      </c>
      <c r="AJ184" s="113"/>
      <c r="AK184" s="114">
        <f>IF(AJ184=0,0,IF(AJ184&lt;10,1,IF(MOD(AJ184,40)&lt;10,ROUNDDOWN(AJ184/40,0),ROUNDUP(AJ184/40,0))))</f>
        <v>0</v>
      </c>
      <c r="AL184" s="113"/>
      <c r="AM184" s="114">
        <f>IF(AL184=0,0,IF(AL184&lt;10,1,IF(MOD(AL184,40)&lt;10,ROUNDDOWN(AL184/40,0),ROUNDUP(AL184/40,0))))</f>
        <v>0</v>
      </c>
      <c r="AN184" s="113">
        <f>SUM(J184+L184+N184+P184+R184+T184+V184+X184+Z184+AB184+AD184+AF184+AH184+AJ184+AL184)</f>
        <v>54</v>
      </c>
      <c r="AO184" s="113">
        <f>SUM(K184+M184+O184+Q184+S184+U184+W184+Y184+AA184+AC184+AE184+AG184+AI184+AK184+AM184)</f>
        <v>9</v>
      </c>
      <c r="AP184" s="113">
        <v>1</v>
      </c>
      <c r="AQ184" s="113">
        <v>2</v>
      </c>
      <c r="AR184" s="113">
        <f>SUM(AP184:AQ184)</f>
        <v>3</v>
      </c>
      <c r="AS184" s="142">
        <v>1</v>
      </c>
      <c r="AT184" s="185">
        <v>0</v>
      </c>
      <c r="AU184" s="142">
        <v>2</v>
      </c>
      <c r="AV184" s="185">
        <v>0</v>
      </c>
      <c r="AW184" s="142">
        <f>SUM(AS184:AV184)</f>
        <v>3</v>
      </c>
      <c r="AX184" s="128">
        <f>IF(AN184&lt;=0,0,IF(AN184&lt;=359,1,IF(AN184&lt;=719,2,IF(AN184&lt;=1079,3,IF(AN184&lt;=1679,4,IF(AN184&lt;=1680,5,IF(AN184&lt;=1680,1,5)))))))</f>
        <v>1</v>
      </c>
      <c r="AY184" s="129">
        <f>IF(AN184&gt;120,ROUND(((((K184+M184+O184)*30)+(J184+L184+N184))/50+(((Q184+S184+U184+W184+Y184+AA184)*40)+(P184+R184+T184+V184+X184+Z184))/50+(AC184+AE184+AG184+AI184+AK184+AM184)*2),0),IF((J184+L184+N184+P184+R184+T184+V184+X184+Z184)&lt;=0,0,IF((J184+L184+N184+P184+R184+T184+V184+X184+Z184)&lt;=20,1,IF((J184+L184+N184+P184+R184+T184+V184+X184+Z184)&lt;=40,2,IF((J184+L184+N184+P184+R184+T184+V184+X184+Z184)&lt;=60,3,IF((J184+L184+N184+P184+R184+T184+V184+X184+Z184)&lt;=80,4,IF((J184+L184+N184+P184+R184+T184+V184+X184+Z184)&lt;=100,5,IF((J184+L184+N184+P184+R184+T184+V184+X184+Z184)&lt;=120,6,0)))))))+((AC184+AE184+AG184+AI184+AK184+AM184)*2))</f>
        <v>3</v>
      </c>
      <c r="AZ184" s="113">
        <f>SUM(AX184:AY184)</f>
        <v>4</v>
      </c>
      <c r="BA184" s="113">
        <f>SUM(AP184)-AX184</f>
        <v>0</v>
      </c>
      <c r="BB184" s="113">
        <f>SUM(AQ184)-AY184</f>
        <v>-1</v>
      </c>
      <c r="BC184" s="113">
        <f>SUM(AR184)-AZ184</f>
        <v>-1</v>
      </c>
      <c r="BD184" s="130">
        <f>SUM(BC184)/AZ184*100</f>
        <v>-25</v>
      </c>
      <c r="BE184" s="113">
        <v>1</v>
      </c>
      <c r="BF184" s="113"/>
      <c r="BG184" s="113"/>
      <c r="BH184" s="113">
        <f>SUM(BC184)-BE184-BF184+BG184</f>
        <v>-2</v>
      </c>
      <c r="BI184" s="130">
        <f>SUM(BH184)/AZ184*100</f>
        <v>-50</v>
      </c>
      <c r="BK184" s="112"/>
      <c r="BL184" s="150"/>
      <c r="BM184" s="112"/>
      <c r="BN184" s="112"/>
      <c r="BO184" s="112"/>
      <c r="BP184" s="112"/>
      <c r="BQ184" s="112"/>
      <c r="BR184" s="112"/>
      <c r="BS184" s="112"/>
      <c r="BT184" s="112"/>
      <c r="BU184" s="112"/>
      <c r="BV184" s="112"/>
      <c r="BW184" s="112"/>
      <c r="BX184" s="112"/>
      <c r="BY184" s="112"/>
      <c r="BZ184" s="112"/>
      <c r="CA184" s="112"/>
      <c r="CB184" s="112"/>
      <c r="CC184" s="112"/>
      <c r="CD184" s="112"/>
      <c r="CE184" s="112"/>
      <c r="CF184" s="112"/>
      <c r="CG184" s="112"/>
      <c r="CH184" s="112"/>
      <c r="CI184" s="112"/>
      <c r="CJ184" s="112"/>
      <c r="CK184" s="112"/>
      <c r="CL184" s="112"/>
      <c r="CM184" s="112"/>
      <c r="CN184" s="112"/>
      <c r="CO184" s="112"/>
    </row>
    <row r="185" spans="1:93" s="161" customFormat="1">
      <c r="A185" s="154"/>
      <c r="B185" s="154"/>
      <c r="C185" s="155" t="s">
        <v>369</v>
      </c>
      <c r="D185" s="155"/>
      <c r="E185" s="155"/>
      <c r="F185" s="155"/>
      <c r="G185" s="154"/>
      <c r="H185" s="154"/>
      <c r="I185" s="154"/>
      <c r="J185" s="156" t="s">
        <v>429</v>
      </c>
      <c r="K185" s="157"/>
      <c r="L185" s="154"/>
      <c r="M185" s="157"/>
      <c r="N185" s="154"/>
      <c r="O185" s="157"/>
      <c r="P185" s="154"/>
      <c r="Q185" s="157"/>
      <c r="R185" s="154"/>
      <c r="S185" s="157"/>
      <c r="T185" s="154"/>
      <c r="U185" s="157"/>
      <c r="V185" s="154"/>
      <c r="W185" s="157"/>
      <c r="X185" s="154"/>
      <c r="Y185" s="157"/>
      <c r="Z185" s="154"/>
      <c r="AA185" s="157"/>
      <c r="AB185" s="154"/>
      <c r="AC185" s="157"/>
      <c r="AD185" s="154"/>
      <c r="AE185" s="157"/>
      <c r="AF185" s="157"/>
      <c r="AG185" s="157"/>
      <c r="AH185" s="154"/>
      <c r="AI185" s="157"/>
      <c r="AJ185" s="154"/>
      <c r="AK185" s="157"/>
      <c r="AL185" s="154"/>
      <c r="AM185" s="157"/>
      <c r="AN185" s="163"/>
      <c r="AO185" s="154"/>
      <c r="AP185" s="154"/>
      <c r="AQ185" s="154"/>
      <c r="AR185" s="154"/>
      <c r="AS185" s="154"/>
      <c r="AT185" s="185"/>
      <c r="AU185" s="154"/>
      <c r="AV185" s="185"/>
      <c r="AW185" s="154"/>
      <c r="AX185" s="158"/>
      <c r="AY185" s="159"/>
      <c r="AZ185" s="154"/>
      <c r="BA185" s="154"/>
      <c r="BB185" s="154"/>
      <c r="BC185" s="154"/>
      <c r="BD185" s="160"/>
      <c r="BE185" s="154"/>
      <c r="BF185" s="154"/>
      <c r="BG185" s="154"/>
      <c r="BH185" s="154"/>
      <c r="BI185" s="160"/>
      <c r="BK185" s="162"/>
      <c r="BL185" s="150"/>
      <c r="BM185" s="162"/>
      <c r="BN185" s="162"/>
      <c r="BO185" s="162"/>
      <c r="BP185" s="162"/>
      <c r="BQ185" s="162"/>
      <c r="BR185" s="162"/>
      <c r="BS185" s="162"/>
      <c r="BT185" s="162"/>
      <c r="BU185" s="162"/>
      <c r="BV185" s="162"/>
      <c r="BW185" s="162"/>
      <c r="BX185" s="162"/>
      <c r="BY185" s="162"/>
      <c r="BZ185" s="162"/>
      <c r="CA185" s="162"/>
      <c r="CB185" s="162"/>
      <c r="CC185" s="162"/>
      <c r="CD185" s="162"/>
      <c r="CE185" s="162"/>
      <c r="CF185" s="162"/>
      <c r="CG185" s="162"/>
      <c r="CH185" s="162"/>
      <c r="CI185" s="162"/>
      <c r="CJ185" s="162"/>
      <c r="CK185" s="162"/>
      <c r="CL185" s="162"/>
      <c r="CM185" s="162"/>
      <c r="CN185" s="162"/>
      <c r="CO185" s="162"/>
    </row>
    <row r="186" spans="1:93" s="161" customFormat="1">
      <c r="A186" s="154"/>
      <c r="B186" s="154"/>
      <c r="C186" s="155" t="s">
        <v>513</v>
      </c>
      <c r="D186" s="155"/>
      <c r="E186" s="155"/>
      <c r="F186" s="155"/>
      <c r="G186" s="154"/>
      <c r="H186" s="154"/>
      <c r="I186" s="154"/>
      <c r="J186" s="156" t="s">
        <v>594</v>
      </c>
      <c r="K186" s="157"/>
      <c r="L186" s="154"/>
      <c r="M186" s="157"/>
      <c r="N186" s="154"/>
      <c r="O186" s="157"/>
      <c r="P186" s="154"/>
      <c r="Q186" s="157"/>
      <c r="R186" s="154"/>
      <c r="S186" s="157"/>
      <c r="T186" s="154"/>
      <c r="U186" s="157"/>
      <c r="V186" s="154"/>
      <c r="W186" s="157"/>
      <c r="X186" s="154"/>
      <c r="Y186" s="157"/>
      <c r="Z186" s="154"/>
      <c r="AA186" s="157"/>
      <c r="AB186" s="154"/>
      <c r="AC186" s="157"/>
      <c r="AD186" s="154"/>
      <c r="AE186" s="157"/>
      <c r="AF186" s="157"/>
      <c r="AG186" s="157"/>
      <c r="AH186" s="154"/>
      <c r="AI186" s="157"/>
      <c r="AJ186" s="154"/>
      <c r="AK186" s="157"/>
      <c r="AL186" s="154"/>
      <c r="AM186" s="157"/>
      <c r="AN186" s="163"/>
      <c r="AO186" s="154"/>
      <c r="AP186" s="154"/>
      <c r="AQ186" s="154"/>
      <c r="AR186" s="154"/>
      <c r="AS186" s="154"/>
      <c r="AT186" s="185"/>
      <c r="AU186" s="154"/>
      <c r="AV186" s="185"/>
      <c r="AW186" s="154"/>
      <c r="AX186" s="158"/>
      <c r="AY186" s="159"/>
      <c r="AZ186" s="154"/>
      <c r="BA186" s="154"/>
      <c r="BB186" s="154"/>
      <c r="BC186" s="154"/>
      <c r="BD186" s="160"/>
      <c r="BE186" s="154"/>
      <c r="BF186" s="154"/>
      <c r="BG186" s="154"/>
      <c r="BH186" s="154"/>
      <c r="BI186" s="160"/>
      <c r="BK186" s="162"/>
      <c r="BL186" s="150"/>
      <c r="BM186" s="162"/>
      <c r="BN186" s="162"/>
      <c r="BO186" s="162"/>
      <c r="BP186" s="162"/>
      <c r="BQ186" s="162"/>
      <c r="BR186" s="162"/>
      <c r="BS186" s="162"/>
      <c r="BT186" s="162"/>
      <c r="BU186" s="162"/>
      <c r="BV186" s="162"/>
      <c r="BW186" s="162"/>
      <c r="BX186" s="162"/>
      <c r="BY186" s="162"/>
      <c r="BZ186" s="162"/>
      <c r="CA186" s="162"/>
      <c r="CB186" s="162"/>
      <c r="CC186" s="162"/>
      <c r="CD186" s="162"/>
      <c r="CE186" s="162"/>
      <c r="CF186" s="162"/>
      <c r="CG186" s="162"/>
      <c r="CH186" s="162"/>
      <c r="CI186" s="162"/>
      <c r="CJ186" s="162"/>
      <c r="CK186" s="162"/>
      <c r="CL186" s="162"/>
      <c r="CM186" s="162"/>
      <c r="CN186" s="162"/>
      <c r="CO186" s="162"/>
    </row>
    <row r="187" spans="1:93" s="111" customFormat="1">
      <c r="A187" s="113">
        <v>60</v>
      </c>
      <c r="B187" s="113">
        <v>40010050</v>
      </c>
      <c r="C187" s="126" t="s">
        <v>40</v>
      </c>
      <c r="D187" s="126" t="s">
        <v>193</v>
      </c>
      <c r="E187" s="126" t="s">
        <v>183</v>
      </c>
      <c r="F187" s="126" t="s">
        <v>181</v>
      </c>
      <c r="G187" s="113">
        <v>18</v>
      </c>
      <c r="H187" s="113">
        <v>1</v>
      </c>
      <c r="I187" s="113" t="s">
        <v>283</v>
      </c>
      <c r="J187" s="113">
        <v>7</v>
      </c>
      <c r="K187" s="114">
        <f>IF(J187=0,0,IF(J187&lt;10,1,IF(MOD(J187,30)&lt;10,ROUNDDOWN(J187/30,0),ROUNDUP(J187/30,0))))</f>
        <v>1</v>
      </c>
      <c r="L187" s="113">
        <v>4</v>
      </c>
      <c r="M187" s="114">
        <f>IF(L187=0,0,IF(L187&lt;10,1,IF(MOD(L187,30)&lt;10,ROUNDDOWN(L187/30,0),ROUNDUP(L187/30,0))))</f>
        <v>1</v>
      </c>
      <c r="N187" s="113">
        <v>7</v>
      </c>
      <c r="O187" s="114">
        <f>IF(N187=0,0,IF(N187&lt;10,1,IF(MOD(N187,30)&lt;10,ROUNDDOWN(N187/30,0),ROUNDUP(N187/30,0))))</f>
        <v>1</v>
      </c>
      <c r="P187" s="113">
        <v>6</v>
      </c>
      <c r="Q187" s="114">
        <f>IF(P187=0,0,IF(P187&lt;10,1,IF(MOD(P187,40)&lt;10,ROUNDDOWN(P187/40,0),ROUNDUP(P187/40,0))))</f>
        <v>1</v>
      </c>
      <c r="R187" s="113">
        <v>5</v>
      </c>
      <c r="S187" s="114">
        <f>IF(R187=0,0,IF(R187&lt;10,1,IF(MOD(R187,40)&lt;10,ROUNDDOWN(R187/40,0),ROUNDUP(R187/40,0))))</f>
        <v>1</v>
      </c>
      <c r="T187" s="113">
        <v>9</v>
      </c>
      <c r="U187" s="114">
        <f>IF(T187=0,0,IF(T187&lt;10,1,IF(MOD(T187,40)&lt;10,ROUNDDOWN(T187/40,0),ROUNDUP(T187/40,0))))</f>
        <v>1</v>
      </c>
      <c r="V187" s="113">
        <v>9</v>
      </c>
      <c r="W187" s="114">
        <f>IF(V187=0,0,IF(V187&lt;10,1,IF(MOD(V187,40)&lt;10,ROUNDDOWN(V187/40,0),ROUNDUP(V187/40,0))))</f>
        <v>1</v>
      </c>
      <c r="X187" s="113">
        <v>3</v>
      </c>
      <c r="Y187" s="114">
        <f>IF(X187=0,0,IF(X187&lt;10,1,IF(MOD(X187,40)&lt;10,ROUNDDOWN(X187/40,0),ROUNDUP(X187/40,0))))</f>
        <v>1</v>
      </c>
      <c r="Z187" s="113">
        <v>11</v>
      </c>
      <c r="AA187" s="114">
        <f>IF(Z187=0,0,IF(Z187&lt;10,1,IF(MOD(Z187,40)&lt;10,ROUNDDOWN(Z187/40,0),ROUNDUP(Z187/40,0))))</f>
        <v>1</v>
      </c>
      <c r="AB187" s="113"/>
      <c r="AC187" s="114">
        <f>IF(AB187=0,0,IF(AB187&lt;10,1,IF(MOD(AB187,40)&lt;10,ROUNDDOWN(AB187/40,0),ROUNDUP(AB187/40,0))))</f>
        <v>0</v>
      </c>
      <c r="AD187" s="113"/>
      <c r="AE187" s="114">
        <f>IF(AD187=0,0,IF(AD187&lt;10,1,IF(MOD(AD187,40)&lt;10,ROUNDDOWN(AD187/40,0),ROUNDUP(AD187/40,0))))</f>
        <v>0</v>
      </c>
      <c r="AF187" s="114"/>
      <c r="AG187" s="114">
        <f>IF(AF187=0,0,IF(AF187&lt;10,1,IF(MOD(AF187,40)&lt;10,ROUNDDOWN(AF187/40,0),ROUNDUP(AF187/40,0))))</f>
        <v>0</v>
      </c>
      <c r="AH187" s="113"/>
      <c r="AI187" s="114">
        <f>IF(AH187=0,0,IF(AH187&lt;10,1,IF(MOD(AH187,40)&lt;10,ROUNDDOWN(AH187/40,0),ROUNDUP(AH187/40,0))))</f>
        <v>0</v>
      </c>
      <c r="AJ187" s="113"/>
      <c r="AK187" s="114">
        <f>IF(AJ187=0,0,IF(AJ187&lt;10,1,IF(MOD(AJ187,40)&lt;10,ROUNDDOWN(AJ187/40,0),ROUNDUP(AJ187/40,0))))</f>
        <v>0</v>
      </c>
      <c r="AL187" s="113"/>
      <c r="AM187" s="114">
        <f>IF(AL187=0,0,IF(AL187&lt;10,1,IF(MOD(AL187,40)&lt;10,ROUNDDOWN(AL187/40,0),ROUNDUP(AL187/40,0))))</f>
        <v>0</v>
      </c>
      <c r="AN187" s="113">
        <f>SUM(J187+L187+N187+P187+R187+T187+V187+X187+Z187+AB187+AD187+AF187+AH187+AJ187+AL187)</f>
        <v>61</v>
      </c>
      <c r="AO187" s="113">
        <f>SUM(K187+M187+O187+Q187+S187+U187+W187+Y187+AA187+AC187+AE187+AG187+AI187+AK187+AM187)</f>
        <v>9</v>
      </c>
      <c r="AP187" s="113">
        <v>1</v>
      </c>
      <c r="AQ187" s="113">
        <v>3</v>
      </c>
      <c r="AR187" s="113">
        <f>SUM(AP187:AQ187)</f>
        <v>4</v>
      </c>
      <c r="AS187" s="142">
        <v>1</v>
      </c>
      <c r="AT187" s="185">
        <v>0</v>
      </c>
      <c r="AU187" s="142">
        <v>3</v>
      </c>
      <c r="AV187" s="185">
        <v>0</v>
      </c>
      <c r="AW187" s="142">
        <f>SUM(AS187:AV187)</f>
        <v>4</v>
      </c>
      <c r="AX187" s="128">
        <f>IF(AN187&lt;=0,0,IF(AN187&lt;=359,1,IF(AN187&lt;=719,2,IF(AN187&lt;=1079,3,IF(AN187&lt;=1679,4,IF(AN187&lt;=1680,5,IF(AN187&lt;=1680,1,5)))))))</f>
        <v>1</v>
      </c>
      <c r="AY187" s="129">
        <f>IF(AN187&gt;120,ROUND(((((K187+M187+O187)*30)+(J187+L187+N187))/50+(((Q187+S187+U187+W187+Y187+AA187)*40)+(P187+R187+T187+V187+X187+Z187))/50+(AC187+AE187+AG187+AI187+AK187+AM187)*2),0),IF((J187+L187+N187+P187+R187+T187+V187+X187+Z187)&lt;=0,0,IF((J187+L187+N187+P187+R187+T187+V187+X187+Z187)&lt;=20,1,IF((J187+L187+N187+P187+R187+T187+V187+X187+Z187)&lt;=40,2,IF((J187+L187+N187+P187+R187+T187+V187+X187+Z187)&lt;=60,3,IF((J187+L187+N187+P187+R187+T187+V187+X187+Z187)&lt;=80,4,IF((J187+L187+N187+P187+R187+T187+V187+X187+Z187)&lt;=100,5,IF((J187+L187+N187+P187+R187+T187+V187+X187+Z187)&lt;=120,6,0)))))))+((AC187+AE187+AG187+AI187+AK187+AM187)*2))</f>
        <v>4</v>
      </c>
      <c r="AZ187" s="113">
        <f>SUM(AX187:AY187)</f>
        <v>5</v>
      </c>
      <c r="BA187" s="113">
        <f>SUM(AP187)-AX187</f>
        <v>0</v>
      </c>
      <c r="BB187" s="113">
        <f>SUM(AQ187)-AY187</f>
        <v>-1</v>
      </c>
      <c r="BC187" s="113">
        <f>SUM(AR187)-AZ187</f>
        <v>-1</v>
      </c>
      <c r="BD187" s="130">
        <f>SUM(BC187)/AZ187*100</f>
        <v>-20</v>
      </c>
      <c r="BE187" s="113">
        <v>1</v>
      </c>
      <c r="BF187" s="113"/>
      <c r="BG187" s="113"/>
      <c r="BH187" s="113">
        <f>SUM(BC187)-BE187-BF187+BG187</f>
        <v>-2</v>
      </c>
      <c r="BI187" s="130">
        <f>SUM(BH187)/AZ187*100</f>
        <v>-40</v>
      </c>
      <c r="BK187" s="112"/>
      <c r="BL187" s="150"/>
      <c r="BM187" s="112"/>
      <c r="BN187" s="112"/>
      <c r="BO187" s="112"/>
      <c r="BP187" s="112"/>
      <c r="BQ187" s="112"/>
      <c r="BR187" s="112"/>
      <c r="BS187" s="112"/>
      <c r="BT187" s="112"/>
      <c r="BU187" s="112"/>
      <c r="BV187" s="112"/>
      <c r="BW187" s="112"/>
      <c r="BX187" s="112"/>
      <c r="BY187" s="112"/>
      <c r="BZ187" s="112"/>
      <c r="CA187" s="112"/>
      <c r="CB187" s="112"/>
      <c r="CC187" s="112"/>
      <c r="CD187" s="112"/>
      <c r="CE187" s="112"/>
      <c r="CF187" s="112"/>
      <c r="CG187" s="112"/>
      <c r="CH187" s="112"/>
      <c r="CI187" s="112"/>
      <c r="CJ187" s="112"/>
      <c r="CK187" s="112"/>
      <c r="CL187" s="112"/>
      <c r="CM187" s="112"/>
      <c r="CN187" s="112"/>
      <c r="CO187" s="112"/>
    </row>
    <row r="188" spans="1:93" s="161" customFormat="1">
      <c r="A188" s="154"/>
      <c r="B188" s="154"/>
      <c r="C188" s="155" t="s">
        <v>369</v>
      </c>
      <c r="D188" s="155"/>
      <c r="E188" s="155"/>
      <c r="F188" s="155"/>
      <c r="G188" s="154"/>
      <c r="H188" s="154"/>
      <c r="I188" s="154"/>
      <c r="J188" s="156" t="s">
        <v>428</v>
      </c>
      <c r="K188" s="157"/>
      <c r="L188" s="154"/>
      <c r="M188" s="157"/>
      <c r="N188" s="154"/>
      <c r="O188" s="157"/>
      <c r="P188" s="154"/>
      <c r="Q188" s="157"/>
      <c r="R188" s="154"/>
      <c r="S188" s="157"/>
      <c r="T188" s="154"/>
      <c r="U188" s="157"/>
      <c r="V188" s="154"/>
      <c r="W188" s="157"/>
      <c r="X188" s="154"/>
      <c r="Y188" s="157"/>
      <c r="Z188" s="154"/>
      <c r="AA188" s="157"/>
      <c r="AB188" s="154"/>
      <c r="AC188" s="157"/>
      <c r="AD188" s="154"/>
      <c r="AE188" s="157"/>
      <c r="AF188" s="157"/>
      <c r="AG188" s="157"/>
      <c r="AH188" s="154"/>
      <c r="AI188" s="157"/>
      <c r="AJ188" s="154"/>
      <c r="AK188" s="157"/>
      <c r="AL188" s="154"/>
      <c r="AM188" s="157"/>
      <c r="AN188" s="154"/>
      <c r="AO188" s="154"/>
      <c r="AP188" s="154"/>
      <c r="AQ188" s="154"/>
      <c r="AR188" s="154"/>
      <c r="AS188" s="154"/>
      <c r="AT188" s="185"/>
      <c r="AU188" s="154"/>
      <c r="AV188" s="185"/>
      <c r="AW188" s="154"/>
      <c r="AX188" s="158"/>
      <c r="AY188" s="159"/>
      <c r="AZ188" s="154"/>
      <c r="BA188" s="154"/>
      <c r="BB188" s="154"/>
      <c r="BC188" s="154"/>
      <c r="BD188" s="160"/>
      <c r="BE188" s="154"/>
      <c r="BF188" s="154"/>
      <c r="BG188" s="154"/>
      <c r="BH188" s="154"/>
      <c r="BI188" s="160"/>
      <c r="BK188" s="162"/>
      <c r="BL188" s="150"/>
      <c r="BM188" s="162"/>
      <c r="BN188" s="162"/>
      <c r="BO188" s="162"/>
      <c r="BP188" s="162"/>
      <c r="BQ188" s="162"/>
      <c r="BR188" s="162"/>
      <c r="BS188" s="162"/>
      <c r="BT188" s="162"/>
      <c r="BU188" s="162"/>
      <c r="BV188" s="162"/>
      <c r="BW188" s="162"/>
      <c r="BX188" s="162"/>
      <c r="BY188" s="162"/>
      <c r="BZ188" s="162"/>
      <c r="CA188" s="162"/>
      <c r="CB188" s="162"/>
      <c r="CC188" s="162"/>
      <c r="CD188" s="162"/>
      <c r="CE188" s="162"/>
      <c r="CF188" s="162"/>
      <c r="CG188" s="162"/>
      <c r="CH188" s="162"/>
      <c r="CI188" s="162"/>
      <c r="CJ188" s="162"/>
      <c r="CK188" s="162"/>
      <c r="CL188" s="162"/>
      <c r="CM188" s="162"/>
      <c r="CN188" s="162"/>
      <c r="CO188" s="162"/>
    </row>
    <row r="189" spans="1:93" s="161" customFormat="1">
      <c r="A189" s="154"/>
      <c r="B189" s="154"/>
      <c r="C189" s="155" t="s">
        <v>513</v>
      </c>
      <c r="D189" s="155"/>
      <c r="E189" s="155"/>
      <c r="F189" s="155"/>
      <c r="G189" s="154"/>
      <c r="H189" s="154"/>
      <c r="I189" s="154"/>
      <c r="J189" s="156" t="s">
        <v>597</v>
      </c>
      <c r="K189" s="157"/>
      <c r="L189" s="154"/>
      <c r="M189" s="157"/>
      <c r="N189" s="154"/>
      <c r="O189" s="157"/>
      <c r="P189" s="154"/>
      <c r="Q189" s="157"/>
      <c r="R189" s="154"/>
      <c r="S189" s="157"/>
      <c r="T189" s="154"/>
      <c r="U189" s="157"/>
      <c r="V189" s="154"/>
      <c r="W189" s="157"/>
      <c r="X189" s="154"/>
      <c r="Y189" s="157"/>
      <c r="Z189" s="154"/>
      <c r="AA189" s="157"/>
      <c r="AB189" s="154"/>
      <c r="AC189" s="157"/>
      <c r="AD189" s="154"/>
      <c r="AE189" s="157"/>
      <c r="AF189" s="157"/>
      <c r="AG189" s="157"/>
      <c r="AH189" s="154"/>
      <c r="AI189" s="157"/>
      <c r="AJ189" s="154"/>
      <c r="AK189" s="157"/>
      <c r="AL189" s="154"/>
      <c r="AM189" s="157"/>
      <c r="AN189" s="154"/>
      <c r="AO189" s="154"/>
      <c r="AP189" s="154"/>
      <c r="AQ189" s="154"/>
      <c r="AR189" s="154"/>
      <c r="AS189" s="154"/>
      <c r="AT189" s="185"/>
      <c r="AU189" s="154"/>
      <c r="AV189" s="185"/>
      <c r="AW189" s="154"/>
      <c r="AX189" s="158"/>
      <c r="AY189" s="159"/>
      <c r="AZ189" s="154"/>
      <c r="BA189" s="154"/>
      <c r="BB189" s="154"/>
      <c r="BC189" s="154"/>
      <c r="BD189" s="160"/>
      <c r="BE189" s="154"/>
      <c r="BF189" s="154"/>
      <c r="BG189" s="154"/>
      <c r="BH189" s="154"/>
      <c r="BI189" s="160"/>
      <c r="BK189" s="162"/>
      <c r="BL189" s="150"/>
      <c r="BM189" s="162"/>
      <c r="BN189" s="162"/>
      <c r="BO189" s="162"/>
      <c r="BP189" s="162"/>
      <c r="BQ189" s="162"/>
      <c r="BR189" s="162"/>
      <c r="BS189" s="162"/>
      <c r="BT189" s="162"/>
      <c r="BU189" s="162"/>
      <c r="BV189" s="162"/>
      <c r="BW189" s="162"/>
      <c r="BX189" s="162"/>
      <c r="BY189" s="162"/>
      <c r="BZ189" s="162"/>
      <c r="CA189" s="162"/>
      <c r="CB189" s="162"/>
      <c r="CC189" s="162"/>
      <c r="CD189" s="162"/>
      <c r="CE189" s="162"/>
      <c r="CF189" s="162"/>
      <c r="CG189" s="162"/>
      <c r="CH189" s="162"/>
      <c r="CI189" s="162"/>
      <c r="CJ189" s="162"/>
      <c r="CK189" s="162"/>
      <c r="CL189" s="162"/>
      <c r="CM189" s="162"/>
      <c r="CN189" s="162"/>
      <c r="CO189" s="162"/>
    </row>
    <row r="190" spans="1:93" s="111" customFormat="1">
      <c r="A190" s="113">
        <v>61</v>
      </c>
      <c r="B190" s="113">
        <v>40010130</v>
      </c>
      <c r="C190" s="126" t="s">
        <v>124</v>
      </c>
      <c r="D190" s="126" t="s">
        <v>185</v>
      </c>
      <c r="E190" s="126" t="s">
        <v>185</v>
      </c>
      <c r="F190" s="126" t="s">
        <v>181</v>
      </c>
      <c r="G190" s="113">
        <v>30</v>
      </c>
      <c r="H190" s="113">
        <v>4</v>
      </c>
      <c r="I190" s="113" t="s">
        <v>283</v>
      </c>
      <c r="J190" s="113">
        <v>2</v>
      </c>
      <c r="K190" s="114">
        <f>IF(J190=0,0,IF(J190&lt;10,1,IF(MOD(J190,30)&lt;10,ROUNDDOWN(J190/30,0),ROUNDUP(J190/30,0))))</f>
        <v>1</v>
      </c>
      <c r="L190" s="113">
        <v>4</v>
      </c>
      <c r="M190" s="114">
        <f>IF(L190=0,0,IF(L190&lt;10,1,IF(MOD(L190,30)&lt;10,ROUNDDOWN(L190/30,0),ROUNDUP(L190/30,0))))</f>
        <v>1</v>
      </c>
      <c r="N190" s="113">
        <v>8</v>
      </c>
      <c r="O190" s="114">
        <f>IF(N190=0,0,IF(N190&lt;10,1,IF(MOD(N190,30)&lt;10,ROUNDDOWN(N190/30,0),ROUNDUP(N190/30,0))))</f>
        <v>1</v>
      </c>
      <c r="P190" s="113">
        <v>5</v>
      </c>
      <c r="Q190" s="114">
        <f>IF(P190=0,0,IF(P190&lt;10,1,IF(MOD(P190,40)&lt;10,ROUNDDOWN(P190/40,0),ROUNDUP(P190/40,0))))</f>
        <v>1</v>
      </c>
      <c r="R190" s="113">
        <v>3</v>
      </c>
      <c r="S190" s="114">
        <f>IF(R190=0,0,IF(R190&lt;10,1,IF(MOD(R190,40)&lt;10,ROUNDDOWN(R190/40,0),ROUNDUP(R190/40,0))))</f>
        <v>1</v>
      </c>
      <c r="T190" s="113">
        <v>5</v>
      </c>
      <c r="U190" s="114">
        <f>IF(T190=0,0,IF(T190&lt;10,1,IF(MOD(T190,40)&lt;10,ROUNDDOWN(T190/40,0),ROUNDUP(T190/40,0))))</f>
        <v>1</v>
      </c>
      <c r="V190" s="113">
        <v>7</v>
      </c>
      <c r="W190" s="114">
        <f>IF(V190=0,0,IF(V190&lt;10,1,IF(MOD(V190,40)&lt;10,ROUNDDOWN(V190/40,0),ROUNDUP(V190/40,0))))</f>
        <v>1</v>
      </c>
      <c r="X190" s="113">
        <v>6</v>
      </c>
      <c r="Y190" s="114">
        <f>IF(X190=0,0,IF(X190&lt;10,1,IF(MOD(X190,40)&lt;10,ROUNDDOWN(X190/40,0),ROUNDUP(X190/40,0))))</f>
        <v>1</v>
      </c>
      <c r="Z190" s="113">
        <v>6</v>
      </c>
      <c r="AA190" s="114">
        <f>IF(Z190=0,0,IF(Z190&lt;10,1,IF(MOD(Z190,40)&lt;10,ROUNDDOWN(Z190/40,0),ROUNDUP(Z190/40,0))))</f>
        <v>1</v>
      </c>
      <c r="AB190" s="113"/>
      <c r="AC190" s="114">
        <f>IF(AB190=0,0,IF(AB190&lt;10,1,IF(MOD(AB190,40)&lt;10,ROUNDDOWN(AB190/40,0),ROUNDUP(AB190/40,0))))</f>
        <v>0</v>
      </c>
      <c r="AD190" s="113"/>
      <c r="AE190" s="114">
        <f>IF(AD190=0,0,IF(AD190&lt;10,1,IF(MOD(AD190,40)&lt;10,ROUNDDOWN(AD190/40,0),ROUNDUP(AD190/40,0))))</f>
        <v>0</v>
      </c>
      <c r="AF190" s="114"/>
      <c r="AG190" s="114">
        <f>IF(AF190=0,0,IF(AF190&lt;10,1,IF(MOD(AF190,40)&lt;10,ROUNDDOWN(AF190/40,0),ROUNDUP(AF190/40,0))))</f>
        <v>0</v>
      </c>
      <c r="AH190" s="113"/>
      <c r="AI190" s="114">
        <f>IF(AH190=0,0,IF(AH190&lt;10,1,IF(MOD(AH190,40)&lt;10,ROUNDDOWN(AH190/40,0),ROUNDUP(AH190/40,0))))</f>
        <v>0</v>
      </c>
      <c r="AJ190" s="113"/>
      <c r="AK190" s="114">
        <f>IF(AJ190=0,0,IF(AJ190&lt;10,1,IF(MOD(AJ190,40)&lt;10,ROUNDDOWN(AJ190/40,0),ROUNDUP(AJ190/40,0))))</f>
        <v>0</v>
      </c>
      <c r="AL190" s="113"/>
      <c r="AM190" s="114">
        <f>IF(AL190=0,0,IF(AL190&lt;10,1,IF(MOD(AL190,40)&lt;10,ROUNDDOWN(AL190/40,0),ROUNDUP(AL190/40,0))))</f>
        <v>0</v>
      </c>
      <c r="AN190" s="113">
        <f>SUM(J190+L190+N190+P190+R190+T190+V190+X190+Z190+AB190+AD190+AF190+AH190+AJ190+AL190)</f>
        <v>46</v>
      </c>
      <c r="AO190" s="113">
        <f>SUM(K190+M190+O190+Q190+S190+U190+W190+Y190+AA190+AC190+AE190+AG190+AI190+AK190+AM190)</f>
        <v>9</v>
      </c>
      <c r="AP190" s="113">
        <v>1</v>
      </c>
      <c r="AQ190" s="113">
        <v>2</v>
      </c>
      <c r="AR190" s="113">
        <f>SUM(AP190:AQ190)</f>
        <v>3</v>
      </c>
      <c r="AS190" s="142">
        <v>1</v>
      </c>
      <c r="AT190" s="185">
        <v>0</v>
      </c>
      <c r="AU190" s="142">
        <v>2</v>
      </c>
      <c r="AV190" s="185">
        <v>0</v>
      </c>
      <c r="AW190" s="142">
        <f>SUM(AS190:AV190)</f>
        <v>3</v>
      </c>
      <c r="AX190" s="128">
        <f>IF(AN190&lt;=0,0,IF(AN190&lt;=359,1,IF(AN190&lt;=719,2,IF(AN190&lt;=1079,3,IF(AN190&lt;=1679,4,IF(AN190&lt;=1680,5,IF(AN190&lt;=1680,1,5)))))))</f>
        <v>1</v>
      </c>
      <c r="AY190" s="129">
        <f>IF(AN190&gt;120,ROUND(((((K190+M190+O190)*30)+(J190+L190+N190))/50+(((Q190+S190+U190+W190+Y190+AA190)*40)+(P190+R190+T190+V190+X190+Z190))/50+(AC190+AE190+AG190+AI190+AK190+AM190)*2),0),IF((J190+L190+N190+P190+R190+T190+V190+X190+Z190)&lt;=0,0,IF((J190+L190+N190+P190+R190+T190+V190+X190+Z190)&lt;=20,1,IF((J190+L190+N190+P190+R190+T190+V190+X190+Z190)&lt;=40,2,IF((J190+L190+N190+P190+R190+T190+V190+X190+Z190)&lt;=60,3,IF((J190+L190+N190+P190+R190+T190+V190+X190+Z190)&lt;=80,4,IF((J190+L190+N190+P190+R190+T190+V190+X190+Z190)&lt;=100,5,IF((J190+L190+N190+P190+R190+T190+V190+X190+Z190)&lt;=120,6,0)))))))+((AC190+AE190+AG190+AI190+AK190+AM190)*2))</f>
        <v>3</v>
      </c>
      <c r="AZ190" s="113">
        <f>SUM(AX190:AY190)</f>
        <v>4</v>
      </c>
      <c r="BA190" s="113">
        <f>SUM(AP190)-AX190</f>
        <v>0</v>
      </c>
      <c r="BB190" s="113">
        <f>SUM(AQ190)-AY190</f>
        <v>-1</v>
      </c>
      <c r="BC190" s="113">
        <f>SUM(AR190)-AZ190</f>
        <v>-1</v>
      </c>
      <c r="BD190" s="130">
        <f>SUM(BC190)/AZ190*100</f>
        <v>-25</v>
      </c>
      <c r="BE190" s="113">
        <v>0</v>
      </c>
      <c r="BF190" s="113"/>
      <c r="BG190" s="113"/>
      <c r="BH190" s="113">
        <f>SUM(BC190)-BE190-BF190+BG190</f>
        <v>-1</v>
      </c>
      <c r="BI190" s="130">
        <f>SUM(BH190)/AZ190*100</f>
        <v>-25</v>
      </c>
      <c r="BK190" s="112"/>
      <c r="BL190" s="150"/>
      <c r="BM190" s="112"/>
      <c r="BN190" s="112"/>
      <c r="BO190" s="112"/>
      <c r="BP190" s="112"/>
      <c r="BQ190" s="112"/>
      <c r="BR190" s="112"/>
      <c r="BS190" s="112"/>
      <c r="BT190" s="112"/>
      <c r="BU190" s="112"/>
      <c r="BV190" s="112"/>
      <c r="BW190" s="112"/>
      <c r="BX190" s="112"/>
      <c r="BY190" s="112"/>
      <c r="BZ190" s="112"/>
      <c r="CA190" s="112"/>
      <c r="CB190" s="112"/>
      <c r="CC190" s="112"/>
      <c r="CD190" s="112"/>
      <c r="CE190" s="112"/>
      <c r="CF190" s="112"/>
      <c r="CG190" s="112"/>
      <c r="CH190" s="112"/>
      <c r="CI190" s="112"/>
      <c r="CJ190" s="112"/>
      <c r="CK190" s="112"/>
      <c r="CL190" s="112"/>
      <c r="CM190" s="112"/>
      <c r="CN190" s="112"/>
      <c r="CO190" s="112"/>
    </row>
    <row r="191" spans="1:93" s="161" customFormat="1">
      <c r="A191" s="154"/>
      <c r="B191" s="154"/>
      <c r="C191" s="155" t="s">
        <v>369</v>
      </c>
      <c r="D191" s="155"/>
      <c r="E191" s="155"/>
      <c r="F191" s="155"/>
      <c r="G191" s="154"/>
      <c r="H191" s="154"/>
      <c r="I191" s="154"/>
      <c r="J191" s="156" t="s">
        <v>448</v>
      </c>
      <c r="K191" s="157"/>
      <c r="L191" s="154"/>
      <c r="M191" s="157"/>
      <c r="N191" s="154"/>
      <c r="O191" s="157"/>
      <c r="P191" s="154"/>
      <c r="Q191" s="157"/>
      <c r="R191" s="154"/>
      <c r="S191" s="157"/>
      <c r="T191" s="154"/>
      <c r="U191" s="157"/>
      <c r="V191" s="154"/>
      <c r="W191" s="157"/>
      <c r="X191" s="154"/>
      <c r="Y191" s="157"/>
      <c r="Z191" s="154"/>
      <c r="AA191" s="157"/>
      <c r="AB191" s="154"/>
      <c r="AC191" s="157"/>
      <c r="AD191" s="154"/>
      <c r="AE191" s="157"/>
      <c r="AF191" s="157"/>
      <c r="AG191" s="157"/>
      <c r="AH191" s="154"/>
      <c r="AI191" s="157"/>
      <c r="AJ191" s="154"/>
      <c r="AK191" s="157"/>
      <c r="AL191" s="154"/>
      <c r="AM191" s="157"/>
      <c r="AN191" s="163"/>
      <c r="AO191" s="154"/>
      <c r="AP191" s="154"/>
      <c r="AQ191" s="154"/>
      <c r="AR191" s="154"/>
      <c r="AS191" s="154"/>
      <c r="AT191" s="185"/>
      <c r="AU191" s="154"/>
      <c r="AV191" s="185"/>
      <c r="AW191" s="154"/>
      <c r="AX191" s="158"/>
      <c r="AY191" s="159"/>
      <c r="AZ191" s="154"/>
      <c r="BA191" s="154"/>
      <c r="BB191" s="154"/>
      <c r="BC191" s="154"/>
      <c r="BD191" s="160"/>
      <c r="BE191" s="154"/>
      <c r="BF191" s="154"/>
      <c r="BG191" s="154"/>
      <c r="BH191" s="154"/>
      <c r="BI191" s="160"/>
      <c r="BK191" s="162"/>
      <c r="BL191" s="150"/>
      <c r="BM191" s="162"/>
      <c r="BN191" s="162"/>
      <c r="BO191" s="162"/>
      <c r="BP191" s="162"/>
      <c r="BQ191" s="162"/>
      <c r="BR191" s="162"/>
      <c r="BS191" s="162"/>
      <c r="BT191" s="162"/>
      <c r="BU191" s="162"/>
      <c r="BV191" s="162"/>
      <c r="BW191" s="162"/>
      <c r="BX191" s="162"/>
      <c r="BY191" s="162"/>
      <c r="BZ191" s="162"/>
      <c r="CA191" s="162"/>
      <c r="CB191" s="162"/>
      <c r="CC191" s="162"/>
      <c r="CD191" s="162"/>
      <c r="CE191" s="162"/>
      <c r="CF191" s="162"/>
      <c r="CG191" s="162"/>
      <c r="CH191" s="162"/>
      <c r="CI191" s="162"/>
      <c r="CJ191" s="162"/>
      <c r="CK191" s="162"/>
      <c r="CL191" s="162"/>
      <c r="CM191" s="162"/>
      <c r="CN191" s="162"/>
      <c r="CO191" s="162"/>
    </row>
    <row r="192" spans="1:93" s="161" customFormat="1">
      <c r="A192" s="154"/>
      <c r="B192" s="154"/>
      <c r="C192" s="155" t="s">
        <v>513</v>
      </c>
      <c r="D192" s="155"/>
      <c r="E192" s="155"/>
      <c r="F192" s="155"/>
      <c r="G192" s="154"/>
      <c r="H192" s="154"/>
      <c r="I192" s="154"/>
      <c r="J192" s="156" t="s">
        <v>600</v>
      </c>
      <c r="K192" s="157"/>
      <c r="L192" s="154"/>
      <c r="M192" s="157"/>
      <c r="N192" s="154"/>
      <c r="O192" s="157"/>
      <c r="P192" s="154"/>
      <c r="Q192" s="157"/>
      <c r="R192" s="154"/>
      <c r="S192" s="157"/>
      <c r="T192" s="154"/>
      <c r="U192" s="157"/>
      <c r="V192" s="154"/>
      <c r="W192" s="157"/>
      <c r="X192" s="154"/>
      <c r="Y192" s="157"/>
      <c r="Z192" s="154"/>
      <c r="AA192" s="157"/>
      <c r="AB192" s="154"/>
      <c r="AC192" s="157"/>
      <c r="AD192" s="154"/>
      <c r="AE192" s="157"/>
      <c r="AF192" s="157"/>
      <c r="AG192" s="157"/>
      <c r="AH192" s="154"/>
      <c r="AI192" s="157"/>
      <c r="AJ192" s="154"/>
      <c r="AK192" s="157"/>
      <c r="AL192" s="154"/>
      <c r="AM192" s="157"/>
      <c r="AN192" s="163"/>
      <c r="AO192" s="154"/>
      <c r="AP192" s="154"/>
      <c r="AQ192" s="154"/>
      <c r="AR192" s="154"/>
      <c r="AS192" s="154"/>
      <c r="AT192" s="185"/>
      <c r="AU192" s="154"/>
      <c r="AV192" s="185"/>
      <c r="AW192" s="154"/>
      <c r="AX192" s="158"/>
      <c r="AY192" s="159"/>
      <c r="AZ192" s="154"/>
      <c r="BA192" s="154"/>
      <c r="BB192" s="154"/>
      <c r="BC192" s="154"/>
      <c r="BD192" s="160"/>
      <c r="BE192" s="154"/>
      <c r="BF192" s="154"/>
      <c r="BG192" s="154"/>
      <c r="BH192" s="154"/>
      <c r="BI192" s="160"/>
      <c r="BK192" s="162"/>
      <c r="BL192" s="150"/>
      <c r="BM192" s="162"/>
      <c r="BN192" s="162"/>
      <c r="BO192" s="162"/>
      <c r="BP192" s="162"/>
      <c r="BQ192" s="162"/>
      <c r="BR192" s="162"/>
      <c r="BS192" s="162"/>
      <c r="BT192" s="162"/>
      <c r="BU192" s="162"/>
      <c r="BV192" s="162"/>
      <c r="BW192" s="162"/>
      <c r="BX192" s="162"/>
      <c r="BY192" s="162"/>
      <c r="BZ192" s="162"/>
      <c r="CA192" s="162"/>
      <c r="CB192" s="162"/>
      <c r="CC192" s="162"/>
      <c r="CD192" s="162"/>
      <c r="CE192" s="162"/>
      <c r="CF192" s="162"/>
      <c r="CG192" s="162"/>
      <c r="CH192" s="162"/>
      <c r="CI192" s="162"/>
      <c r="CJ192" s="162"/>
      <c r="CK192" s="162"/>
      <c r="CL192" s="162"/>
      <c r="CM192" s="162"/>
      <c r="CN192" s="162"/>
      <c r="CO192" s="162"/>
    </row>
    <row r="193" spans="1:93" s="111" customFormat="1">
      <c r="A193" s="113">
        <v>62</v>
      </c>
      <c r="B193" s="113">
        <v>40010068</v>
      </c>
      <c r="C193" s="126" t="s">
        <v>97</v>
      </c>
      <c r="D193" s="126" t="s">
        <v>195</v>
      </c>
      <c r="E193" s="126" t="s">
        <v>183</v>
      </c>
      <c r="F193" s="126" t="s">
        <v>181</v>
      </c>
      <c r="G193" s="113">
        <v>15</v>
      </c>
      <c r="H193" s="113">
        <v>4</v>
      </c>
      <c r="I193" s="113" t="s">
        <v>283</v>
      </c>
      <c r="J193" s="113">
        <v>1</v>
      </c>
      <c r="K193" s="114">
        <f>IF(J193=0,0,IF(J193&lt;10,1,IF(MOD(J193,30)&lt;10,ROUNDDOWN(J193/30,0),ROUNDUP(J193/30,0))))</f>
        <v>1</v>
      </c>
      <c r="L193" s="113">
        <v>7</v>
      </c>
      <c r="M193" s="114">
        <f>IF(L193=0,0,IF(L193&lt;10,1,IF(MOD(L193,30)&lt;10,ROUNDDOWN(L193/30,0),ROUNDUP(L193/30,0))))</f>
        <v>1</v>
      </c>
      <c r="N193" s="113">
        <v>4</v>
      </c>
      <c r="O193" s="114">
        <f>IF(N193=0,0,IF(N193&lt;10,1,IF(MOD(N193,30)&lt;10,ROUNDDOWN(N193/30,0),ROUNDUP(N193/30,0))))</f>
        <v>1</v>
      </c>
      <c r="P193" s="113">
        <v>4</v>
      </c>
      <c r="Q193" s="114">
        <f>IF(P193=0,0,IF(P193&lt;10,1,IF(MOD(P193,40)&lt;10,ROUNDDOWN(P193/40,0),ROUNDUP(P193/40,0))))</f>
        <v>1</v>
      </c>
      <c r="R193" s="113">
        <v>9</v>
      </c>
      <c r="S193" s="114">
        <f>IF(R193=0,0,IF(R193&lt;10,1,IF(MOD(R193,40)&lt;10,ROUNDDOWN(R193/40,0),ROUNDUP(R193/40,0))))</f>
        <v>1</v>
      </c>
      <c r="T193" s="113">
        <v>9</v>
      </c>
      <c r="U193" s="114">
        <f>IF(T193=0,0,IF(T193&lt;10,1,IF(MOD(T193,40)&lt;10,ROUNDDOWN(T193/40,0),ROUNDUP(T193/40,0))))</f>
        <v>1</v>
      </c>
      <c r="V193" s="113">
        <v>7</v>
      </c>
      <c r="W193" s="114">
        <f>IF(V193=0,0,IF(V193&lt;10,1,IF(MOD(V193,40)&lt;10,ROUNDDOWN(V193/40,0),ROUNDUP(V193/40,0))))</f>
        <v>1</v>
      </c>
      <c r="X193" s="113">
        <v>8</v>
      </c>
      <c r="Y193" s="114">
        <f>IF(X193=0,0,IF(X193&lt;10,1,IF(MOD(X193,40)&lt;10,ROUNDDOWN(X193/40,0),ROUNDUP(X193/40,0))))</f>
        <v>1</v>
      </c>
      <c r="Z193" s="113">
        <v>6</v>
      </c>
      <c r="AA193" s="114">
        <f>IF(Z193=0,0,IF(Z193&lt;10,1,IF(MOD(Z193,40)&lt;10,ROUNDDOWN(Z193/40,0),ROUNDUP(Z193/40,0))))</f>
        <v>1</v>
      </c>
      <c r="AB193" s="113"/>
      <c r="AC193" s="114">
        <f>IF(AB193=0,0,IF(AB193&lt;10,1,IF(MOD(AB193,40)&lt;10,ROUNDDOWN(AB193/40,0),ROUNDUP(AB193/40,0))))</f>
        <v>0</v>
      </c>
      <c r="AD193" s="113"/>
      <c r="AE193" s="114">
        <f>IF(AD193=0,0,IF(AD193&lt;10,1,IF(MOD(AD193,40)&lt;10,ROUNDDOWN(AD193/40,0),ROUNDUP(AD193/40,0))))</f>
        <v>0</v>
      </c>
      <c r="AF193" s="114"/>
      <c r="AG193" s="114">
        <f>IF(AF193=0,0,IF(AF193&lt;10,1,IF(MOD(AF193,40)&lt;10,ROUNDDOWN(AF193/40,0),ROUNDUP(AF193/40,0))))</f>
        <v>0</v>
      </c>
      <c r="AH193" s="113"/>
      <c r="AI193" s="114">
        <f>IF(AH193=0,0,IF(AH193&lt;10,1,IF(MOD(AH193,40)&lt;10,ROUNDDOWN(AH193/40,0),ROUNDUP(AH193/40,0))))</f>
        <v>0</v>
      </c>
      <c r="AJ193" s="113"/>
      <c r="AK193" s="114">
        <f>IF(AJ193=0,0,IF(AJ193&lt;10,1,IF(MOD(AJ193,40)&lt;10,ROUNDDOWN(AJ193/40,0),ROUNDUP(AJ193/40,0))))</f>
        <v>0</v>
      </c>
      <c r="AL193" s="113"/>
      <c r="AM193" s="114">
        <f>IF(AL193=0,0,IF(AL193&lt;10,1,IF(MOD(AL193,40)&lt;10,ROUNDDOWN(AL193/40,0),ROUNDUP(AL193/40,0))))</f>
        <v>0</v>
      </c>
      <c r="AN193" s="113">
        <f>SUM(J193+L193+N193+P193+R193+T193+V193+X193+Z193+AB193+AD193+AF193+AH193+AJ193+AL193)</f>
        <v>55</v>
      </c>
      <c r="AO193" s="113">
        <f>SUM(K193+M193+O193+Q193+S193+U193+W193+Y193+AA193+AC193+AE193+AG193+AI193+AK193+AM193)</f>
        <v>9</v>
      </c>
      <c r="AP193" s="113">
        <v>1</v>
      </c>
      <c r="AQ193" s="113">
        <v>2</v>
      </c>
      <c r="AR193" s="113">
        <f>SUM(AP193:AQ193)</f>
        <v>3</v>
      </c>
      <c r="AS193" s="142">
        <v>1</v>
      </c>
      <c r="AT193" s="185">
        <v>0</v>
      </c>
      <c r="AU193" s="142">
        <v>2</v>
      </c>
      <c r="AV193" s="185">
        <v>0</v>
      </c>
      <c r="AW193" s="142">
        <f>SUM(AS193:AV193)</f>
        <v>3</v>
      </c>
      <c r="AX193" s="128">
        <f>IF(AN193&lt;=0,0,IF(AN193&lt;=359,1,IF(AN193&lt;=719,2,IF(AN193&lt;=1079,3,IF(AN193&lt;=1679,4,IF(AN193&lt;=1680,5,IF(AN193&lt;=1680,1,5)))))))</f>
        <v>1</v>
      </c>
      <c r="AY193" s="129">
        <f>IF(AN193&gt;120,ROUND(((((K193+M193+O193)*30)+(J193+L193+N193))/50+(((Q193+S193+U193+W193+Y193+AA193)*40)+(P193+R193+T193+V193+X193+Z193))/50+(AC193+AE193+AG193+AI193+AK193+AM193)*2),0),IF((J193+L193+N193+P193+R193+T193+V193+X193+Z193)&lt;=0,0,IF((J193+L193+N193+P193+R193+T193+V193+X193+Z193)&lt;=20,1,IF((J193+L193+N193+P193+R193+T193+V193+X193+Z193)&lt;=40,2,IF((J193+L193+N193+P193+R193+T193+V193+X193+Z193)&lt;=60,3,IF((J193+L193+N193+P193+R193+T193+V193+X193+Z193)&lt;=80,4,IF((J193+L193+N193+P193+R193+T193+V193+X193+Z193)&lt;=100,5,IF((J193+L193+N193+P193+R193+T193+V193+X193+Z193)&lt;=120,6,0)))))))+((AC193+AE193+AG193+AI193+AK193+AM193)*2))</f>
        <v>3</v>
      </c>
      <c r="AZ193" s="113">
        <f>SUM(AX193:AY193)</f>
        <v>4</v>
      </c>
      <c r="BA193" s="113">
        <f>SUM(AP193)-AX193</f>
        <v>0</v>
      </c>
      <c r="BB193" s="113">
        <f>SUM(AQ193)-AY193</f>
        <v>-1</v>
      </c>
      <c r="BC193" s="113">
        <f>SUM(AR193)-AZ193</f>
        <v>-1</v>
      </c>
      <c r="BD193" s="130">
        <f>SUM(BC193)/AZ193*100</f>
        <v>-25</v>
      </c>
      <c r="BE193" s="113">
        <v>0</v>
      </c>
      <c r="BF193" s="113"/>
      <c r="BG193" s="113"/>
      <c r="BH193" s="113">
        <f>SUM(BC193)-BE193-BF193+BG193</f>
        <v>-1</v>
      </c>
      <c r="BI193" s="130">
        <f>SUM(BH193)/AZ193*100</f>
        <v>-25</v>
      </c>
      <c r="BK193" s="112"/>
      <c r="BL193" s="150"/>
      <c r="BM193" s="112"/>
      <c r="BN193" s="112"/>
      <c r="BO193" s="112"/>
      <c r="BP193" s="112"/>
      <c r="BQ193" s="112"/>
      <c r="BR193" s="112"/>
      <c r="BS193" s="112"/>
      <c r="BT193" s="112"/>
      <c r="BU193" s="112"/>
      <c r="BV193" s="112"/>
      <c r="BW193" s="112"/>
      <c r="BX193" s="112"/>
      <c r="BY193" s="112"/>
      <c r="BZ193" s="112"/>
      <c r="CA193" s="112"/>
      <c r="CB193" s="112"/>
      <c r="CC193" s="112"/>
      <c r="CD193" s="112"/>
      <c r="CE193" s="112"/>
      <c r="CF193" s="112"/>
      <c r="CG193" s="112"/>
      <c r="CH193" s="112"/>
      <c r="CI193" s="112"/>
      <c r="CJ193" s="112"/>
      <c r="CK193" s="112"/>
      <c r="CL193" s="112"/>
      <c r="CM193" s="112"/>
      <c r="CN193" s="112"/>
      <c r="CO193" s="112"/>
    </row>
    <row r="194" spans="1:93" s="161" customFormat="1">
      <c r="A194" s="154"/>
      <c r="B194" s="154"/>
      <c r="C194" s="155" t="s">
        <v>369</v>
      </c>
      <c r="D194" s="155"/>
      <c r="E194" s="155"/>
      <c r="F194" s="155"/>
      <c r="G194" s="154"/>
      <c r="H194" s="154"/>
      <c r="I194" s="154"/>
      <c r="J194" s="156" t="s">
        <v>432</v>
      </c>
      <c r="K194" s="157"/>
      <c r="L194" s="154"/>
      <c r="M194" s="157"/>
      <c r="N194" s="154"/>
      <c r="O194" s="157"/>
      <c r="P194" s="154"/>
      <c r="Q194" s="157"/>
      <c r="R194" s="154"/>
      <c r="S194" s="157"/>
      <c r="T194" s="154"/>
      <c r="U194" s="157"/>
      <c r="V194" s="154"/>
      <c r="W194" s="157"/>
      <c r="X194" s="154"/>
      <c r="Y194" s="157"/>
      <c r="Z194" s="154"/>
      <c r="AA194" s="157"/>
      <c r="AB194" s="154"/>
      <c r="AC194" s="157"/>
      <c r="AD194" s="154"/>
      <c r="AE194" s="157"/>
      <c r="AF194" s="157"/>
      <c r="AG194" s="157"/>
      <c r="AH194" s="154"/>
      <c r="AI194" s="157"/>
      <c r="AJ194" s="154"/>
      <c r="AK194" s="157"/>
      <c r="AL194" s="154"/>
      <c r="AM194" s="157"/>
      <c r="AN194" s="154"/>
      <c r="AO194" s="154"/>
      <c r="AP194" s="154"/>
      <c r="AQ194" s="154"/>
      <c r="AR194" s="154"/>
      <c r="AS194" s="154"/>
      <c r="AT194" s="185"/>
      <c r="AU194" s="154"/>
      <c r="AV194" s="185"/>
      <c r="AW194" s="154"/>
      <c r="AX194" s="158"/>
      <c r="AY194" s="159"/>
      <c r="AZ194" s="154"/>
      <c r="BA194" s="154"/>
      <c r="BB194" s="154"/>
      <c r="BC194" s="154"/>
      <c r="BD194" s="160"/>
      <c r="BE194" s="154"/>
      <c r="BF194" s="154"/>
      <c r="BG194" s="154"/>
      <c r="BH194" s="154"/>
      <c r="BI194" s="160"/>
      <c r="BK194" s="162"/>
      <c r="BL194" s="150"/>
      <c r="BM194" s="162"/>
      <c r="BN194" s="162"/>
      <c r="BO194" s="162"/>
      <c r="BP194" s="162"/>
      <c r="BQ194" s="162"/>
      <c r="BR194" s="162"/>
      <c r="BS194" s="162"/>
      <c r="BT194" s="162"/>
      <c r="BU194" s="162"/>
      <c r="BV194" s="162"/>
      <c r="BW194" s="162"/>
      <c r="BX194" s="162"/>
      <c r="BY194" s="162"/>
      <c r="BZ194" s="162"/>
      <c r="CA194" s="162"/>
      <c r="CB194" s="162"/>
      <c r="CC194" s="162"/>
      <c r="CD194" s="162"/>
      <c r="CE194" s="162"/>
      <c r="CF194" s="162"/>
      <c r="CG194" s="162"/>
      <c r="CH194" s="162"/>
      <c r="CI194" s="162"/>
      <c r="CJ194" s="162"/>
      <c r="CK194" s="162"/>
      <c r="CL194" s="162"/>
      <c r="CM194" s="162"/>
      <c r="CN194" s="162"/>
      <c r="CO194" s="162"/>
    </row>
    <row r="195" spans="1:93" s="161" customFormat="1">
      <c r="A195" s="154"/>
      <c r="B195" s="154"/>
      <c r="C195" s="155" t="s">
        <v>513</v>
      </c>
      <c r="D195" s="155"/>
      <c r="E195" s="155"/>
      <c r="F195" s="155"/>
      <c r="G195" s="154"/>
      <c r="H195" s="154"/>
      <c r="I195" s="154"/>
      <c r="J195" s="156" t="s">
        <v>602</v>
      </c>
      <c r="K195" s="157"/>
      <c r="L195" s="154"/>
      <c r="M195" s="157"/>
      <c r="N195" s="154"/>
      <c r="O195" s="157"/>
      <c r="P195" s="154"/>
      <c r="Q195" s="157"/>
      <c r="R195" s="154"/>
      <c r="S195" s="157"/>
      <c r="T195" s="154"/>
      <c r="U195" s="157"/>
      <c r="V195" s="154"/>
      <c r="W195" s="157"/>
      <c r="X195" s="154"/>
      <c r="Y195" s="157"/>
      <c r="Z195" s="154"/>
      <c r="AA195" s="157"/>
      <c r="AB195" s="154"/>
      <c r="AC195" s="157"/>
      <c r="AD195" s="154"/>
      <c r="AE195" s="157"/>
      <c r="AF195" s="157"/>
      <c r="AG195" s="157"/>
      <c r="AH195" s="154"/>
      <c r="AI195" s="157"/>
      <c r="AJ195" s="154"/>
      <c r="AK195" s="157"/>
      <c r="AL195" s="154"/>
      <c r="AM195" s="157"/>
      <c r="AN195" s="154"/>
      <c r="AO195" s="154"/>
      <c r="AP195" s="154"/>
      <c r="AQ195" s="154"/>
      <c r="AR195" s="154"/>
      <c r="AS195" s="154"/>
      <c r="AT195" s="185"/>
      <c r="AU195" s="154"/>
      <c r="AV195" s="185"/>
      <c r="AW195" s="154"/>
      <c r="AX195" s="158"/>
      <c r="AY195" s="159"/>
      <c r="AZ195" s="154"/>
      <c r="BA195" s="154"/>
      <c r="BB195" s="154"/>
      <c r="BC195" s="154"/>
      <c r="BD195" s="160"/>
      <c r="BE195" s="154"/>
      <c r="BF195" s="154"/>
      <c r="BG195" s="154"/>
      <c r="BH195" s="154"/>
      <c r="BI195" s="160"/>
      <c r="BK195" s="162"/>
      <c r="BL195" s="150"/>
      <c r="BM195" s="162"/>
      <c r="BN195" s="162"/>
      <c r="BO195" s="162"/>
      <c r="BP195" s="162"/>
      <c r="BQ195" s="162"/>
      <c r="BR195" s="162"/>
      <c r="BS195" s="162"/>
      <c r="BT195" s="162"/>
      <c r="BU195" s="162"/>
      <c r="BV195" s="162"/>
      <c r="BW195" s="162"/>
      <c r="BX195" s="162"/>
      <c r="BY195" s="162"/>
      <c r="BZ195" s="162"/>
      <c r="CA195" s="162"/>
      <c r="CB195" s="162"/>
      <c r="CC195" s="162"/>
      <c r="CD195" s="162"/>
      <c r="CE195" s="162"/>
      <c r="CF195" s="162"/>
      <c r="CG195" s="162"/>
      <c r="CH195" s="162"/>
      <c r="CI195" s="162"/>
      <c r="CJ195" s="162"/>
      <c r="CK195" s="162"/>
      <c r="CL195" s="162"/>
      <c r="CM195" s="162"/>
      <c r="CN195" s="162"/>
      <c r="CO195" s="162"/>
    </row>
    <row r="196" spans="1:93" s="111" customFormat="1">
      <c r="A196" s="113">
        <v>63</v>
      </c>
      <c r="B196" s="113">
        <v>40010092</v>
      </c>
      <c r="C196" s="126" t="s">
        <v>103</v>
      </c>
      <c r="D196" s="126" t="s">
        <v>197</v>
      </c>
      <c r="E196" s="126" t="s">
        <v>183</v>
      </c>
      <c r="F196" s="126" t="s">
        <v>181</v>
      </c>
      <c r="G196" s="113">
        <v>9</v>
      </c>
      <c r="H196" s="113">
        <v>2</v>
      </c>
      <c r="I196" s="113" t="s">
        <v>283</v>
      </c>
      <c r="J196" s="113">
        <v>4</v>
      </c>
      <c r="K196" s="114">
        <f>IF(J196=0,0,IF(J196&lt;10,1,IF(MOD(J196,30)&lt;10,ROUNDDOWN(J196/30,0),ROUNDUP(J196/30,0))))</f>
        <v>1</v>
      </c>
      <c r="L196" s="113">
        <v>2</v>
      </c>
      <c r="M196" s="114">
        <f>IF(L196=0,0,IF(L196&lt;10,1,IF(MOD(L196,30)&lt;10,ROUNDDOWN(L196/30,0),ROUNDUP(L196/30,0))))</f>
        <v>1</v>
      </c>
      <c r="N196" s="113">
        <v>5</v>
      </c>
      <c r="O196" s="114">
        <f>IF(N196=0,0,IF(N196&lt;10,1,IF(MOD(N196,30)&lt;10,ROUNDDOWN(N196/30,0),ROUNDUP(N196/30,0))))</f>
        <v>1</v>
      </c>
      <c r="P196" s="113">
        <v>1</v>
      </c>
      <c r="Q196" s="114">
        <f>IF(P196=0,0,IF(P196&lt;10,1,IF(MOD(P196,40)&lt;10,ROUNDDOWN(P196/40,0),ROUNDUP(P196/40,0))))</f>
        <v>1</v>
      </c>
      <c r="R196" s="113">
        <v>5</v>
      </c>
      <c r="S196" s="114">
        <f>IF(R196=0,0,IF(R196&lt;10,1,IF(MOD(R196,40)&lt;10,ROUNDDOWN(R196/40,0),ROUNDUP(R196/40,0))))</f>
        <v>1</v>
      </c>
      <c r="T196" s="113">
        <v>6</v>
      </c>
      <c r="U196" s="114">
        <f>IF(T196=0,0,IF(T196&lt;10,1,IF(MOD(T196,40)&lt;10,ROUNDDOWN(T196/40,0),ROUNDUP(T196/40,0))))</f>
        <v>1</v>
      </c>
      <c r="V196" s="113">
        <v>10</v>
      </c>
      <c r="W196" s="114">
        <f>IF(V196=0,0,IF(V196&lt;10,1,IF(MOD(V196,40)&lt;10,ROUNDDOWN(V196/40,0),ROUNDUP(V196/40,0))))</f>
        <v>1</v>
      </c>
      <c r="X196" s="113">
        <v>4</v>
      </c>
      <c r="Y196" s="114">
        <f>IF(X196=0,0,IF(X196&lt;10,1,IF(MOD(X196,40)&lt;10,ROUNDDOWN(X196/40,0),ROUNDUP(X196/40,0))))</f>
        <v>1</v>
      </c>
      <c r="Z196" s="113">
        <v>10</v>
      </c>
      <c r="AA196" s="114">
        <f>IF(Z196=0,0,IF(Z196&lt;10,1,IF(MOD(Z196,40)&lt;10,ROUNDDOWN(Z196/40,0),ROUNDUP(Z196/40,0))))</f>
        <v>1</v>
      </c>
      <c r="AB196" s="113"/>
      <c r="AC196" s="114">
        <f>IF(AB196=0,0,IF(AB196&lt;10,1,IF(MOD(AB196,40)&lt;10,ROUNDDOWN(AB196/40,0),ROUNDUP(AB196/40,0))))</f>
        <v>0</v>
      </c>
      <c r="AD196" s="113"/>
      <c r="AE196" s="114">
        <f>IF(AD196=0,0,IF(AD196&lt;10,1,IF(MOD(AD196,40)&lt;10,ROUNDDOWN(AD196/40,0),ROUNDUP(AD196/40,0))))</f>
        <v>0</v>
      </c>
      <c r="AF196" s="114"/>
      <c r="AG196" s="114">
        <f>IF(AF196=0,0,IF(AF196&lt;10,1,IF(MOD(AF196,40)&lt;10,ROUNDDOWN(AF196/40,0),ROUNDUP(AF196/40,0))))</f>
        <v>0</v>
      </c>
      <c r="AH196" s="113"/>
      <c r="AI196" s="114">
        <f>IF(AH196=0,0,IF(AH196&lt;10,1,IF(MOD(AH196,40)&lt;10,ROUNDDOWN(AH196/40,0),ROUNDUP(AH196/40,0))))</f>
        <v>0</v>
      </c>
      <c r="AJ196" s="113"/>
      <c r="AK196" s="114">
        <f>IF(AJ196=0,0,IF(AJ196&lt;10,1,IF(MOD(AJ196,40)&lt;10,ROUNDDOWN(AJ196/40,0),ROUNDUP(AJ196/40,0))))</f>
        <v>0</v>
      </c>
      <c r="AL196" s="113"/>
      <c r="AM196" s="114">
        <f>IF(AL196=0,0,IF(AL196&lt;10,1,IF(MOD(AL196,40)&lt;10,ROUNDDOWN(AL196/40,0),ROUNDUP(AL196/40,0))))</f>
        <v>0</v>
      </c>
      <c r="AN196" s="113">
        <f>SUM(J196+L196+N196+P196+R196+T196+V196+X196+Z196+AB196+AD196+AF196+AH196+AJ196+AL196)</f>
        <v>47</v>
      </c>
      <c r="AO196" s="113">
        <f>SUM(K196+M196+O196+Q196+S196+U196+W196+Y196+AA196+AC196+AE196+AG196+AI196+AK196+AM196)</f>
        <v>9</v>
      </c>
      <c r="AP196" s="113">
        <v>1</v>
      </c>
      <c r="AQ196" s="113">
        <v>2</v>
      </c>
      <c r="AR196" s="113">
        <f>SUM(AP196:AQ196)</f>
        <v>3</v>
      </c>
      <c r="AS196" s="142">
        <v>1</v>
      </c>
      <c r="AT196" s="185">
        <v>0</v>
      </c>
      <c r="AU196" s="142">
        <v>2</v>
      </c>
      <c r="AV196" s="185">
        <v>0</v>
      </c>
      <c r="AW196" s="142">
        <f>SUM(AS196:AV196)</f>
        <v>3</v>
      </c>
      <c r="AX196" s="128">
        <f>IF(AN196&lt;=0,0,IF(AN196&lt;=359,1,IF(AN196&lt;=719,2,IF(AN196&lt;=1079,3,IF(AN196&lt;=1679,4,IF(AN196&lt;=1680,5,IF(AN196&lt;=1680,1,5)))))))</f>
        <v>1</v>
      </c>
      <c r="AY196" s="129">
        <f>IF(AN196&gt;120,ROUND(((((K196+M196+O196)*30)+(J196+L196+N196))/50+(((Q196+S196+U196+W196+Y196+AA196)*40)+(P196+R196+T196+V196+X196+Z196))/50+(AC196+AE196+AG196+AI196+AK196+AM196)*2),0),IF((J196+L196+N196+P196+R196+T196+V196+X196+Z196)&lt;=0,0,IF((J196+L196+N196+P196+R196+T196+V196+X196+Z196)&lt;=20,1,IF((J196+L196+N196+P196+R196+T196+V196+X196+Z196)&lt;=40,2,IF((J196+L196+N196+P196+R196+T196+V196+X196+Z196)&lt;=60,3,IF((J196+L196+N196+P196+R196+T196+V196+X196+Z196)&lt;=80,4,IF((J196+L196+N196+P196+R196+T196+V196+X196+Z196)&lt;=100,5,IF((J196+L196+N196+P196+R196+T196+V196+X196+Z196)&lt;=120,6,0)))))))+((AC196+AE196+AG196+AI196+AK196+AM196)*2))</f>
        <v>3</v>
      </c>
      <c r="AZ196" s="113">
        <f>SUM(AX196:AY196)</f>
        <v>4</v>
      </c>
      <c r="BA196" s="113">
        <f>SUM(AP196)-AX196</f>
        <v>0</v>
      </c>
      <c r="BB196" s="113">
        <f>SUM(AQ196)-AY196</f>
        <v>-1</v>
      </c>
      <c r="BC196" s="113">
        <f>SUM(AR196)-AZ196</f>
        <v>-1</v>
      </c>
      <c r="BD196" s="130">
        <f>SUM(BC196)/AZ196*100</f>
        <v>-25</v>
      </c>
      <c r="BE196" s="113">
        <v>0</v>
      </c>
      <c r="BF196" s="113"/>
      <c r="BG196" s="113"/>
      <c r="BH196" s="113">
        <f>SUM(BC196)-BE196-BF196+BG196</f>
        <v>-1</v>
      </c>
      <c r="BI196" s="130">
        <f>SUM(BH196)/AZ196*100</f>
        <v>-25</v>
      </c>
      <c r="BK196" s="112"/>
      <c r="BL196" s="150"/>
      <c r="BM196" s="112"/>
      <c r="BN196" s="112"/>
      <c r="BO196" s="112"/>
      <c r="BP196" s="112"/>
      <c r="BQ196" s="112"/>
      <c r="BR196" s="112"/>
      <c r="BS196" s="112"/>
      <c r="BT196" s="112"/>
      <c r="BU196" s="112"/>
      <c r="BV196" s="112"/>
      <c r="BW196" s="112"/>
      <c r="BX196" s="112"/>
      <c r="BY196" s="112"/>
      <c r="BZ196" s="112"/>
      <c r="CA196" s="112"/>
      <c r="CB196" s="112"/>
      <c r="CC196" s="112"/>
      <c r="CD196" s="112"/>
      <c r="CE196" s="112"/>
      <c r="CF196" s="112"/>
      <c r="CG196" s="112"/>
      <c r="CH196" s="112"/>
      <c r="CI196" s="112"/>
      <c r="CJ196" s="112"/>
      <c r="CK196" s="112"/>
      <c r="CL196" s="112"/>
      <c r="CM196" s="112"/>
      <c r="CN196" s="112"/>
      <c r="CO196" s="112"/>
    </row>
    <row r="197" spans="1:93" s="161" customFormat="1">
      <c r="A197" s="154"/>
      <c r="B197" s="154"/>
      <c r="C197" s="155" t="s">
        <v>369</v>
      </c>
      <c r="D197" s="155"/>
      <c r="E197" s="155"/>
      <c r="F197" s="155"/>
      <c r="G197" s="154"/>
      <c r="H197" s="154"/>
      <c r="I197" s="154"/>
      <c r="J197" s="156" t="s">
        <v>481</v>
      </c>
      <c r="K197" s="157"/>
      <c r="L197" s="154"/>
      <c r="M197" s="157"/>
      <c r="N197" s="154"/>
      <c r="O197" s="157"/>
      <c r="P197" s="154"/>
      <c r="Q197" s="157"/>
      <c r="R197" s="154"/>
      <c r="S197" s="157"/>
      <c r="T197" s="154"/>
      <c r="U197" s="157"/>
      <c r="V197" s="154"/>
      <c r="W197" s="157"/>
      <c r="X197" s="154"/>
      <c r="Y197" s="157"/>
      <c r="Z197" s="154"/>
      <c r="AA197" s="157"/>
      <c r="AB197" s="154"/>
      <c r="AC197" s="157"/>
      <c r="AD197" s="154"/>
      <c r="AE197" s="157"/>
      <c r="AF197" s="157"/>
      <c r="AG197" s="157"/>
      <c r="AH197" s="154"/>
      <c r="AI197" s="157"/>
      <c r="AJ197" s="154"/>
      <c r="AK197" s="157"/>
      <c r="AL197" s="154"/>
      <c r="AM197" s="157"/>
      <c r="AN197" s="163"/>
      <c r="AO197" s="154"/>
      <c r="AP197" s="154"/>
      <c r="AQ197" s="154"/>
      <c r="AR197" s="154"/>
      <c r="AS197" s="154"/>
      <c r="AT197" s="185"/>
      <c r="AU197" s="154"/>
      <c r="AV197" s="185"/>
      <c r="AW197" s="154"/>
      <c r="AX197" s="158"/>
      <c r="AY197" s="159"/>
      <c r="AZ197" s="154"/>
      <c r="BA197" s="154"/>
      <c r="BB197" s="154"/>
      <c r="BC197" s="154"/>
      <c r="BD197" s="160"/>
      <c r="BE197" s="154"/>
      <c r="BF197" s="154"/>
      <c r="BG197" s="154"/>
      <c r="BH197" s="154"/>
      <c r="BI197" s="160"/>
      <c r="BK197" s="162"/>
      <c r="BL197" s="150"/>
      <c r="BM197" s="162"/>
      <c r="BN197" s="162"/>
      <c r="BO197" s="162"/>
      <c r="BP197" s="162"/>
      <c r="BQ197" s="162"/>
      <c r="BR197" s="162"/>
      <c r="BS197" s="162"/>
      <c r="BT197" s="162"/>
      <c r="BU197" s="162"/>
      <c r="BV197" s="162"/>
      <c r="BW197" s="162"/>
      <c r="BX197" s="162"/>
      <c r="BY197" s="162"/>
      <c r="BZ197" s="162"/>
      <c r="CA197" s="162"/>
      <c r="CB197" s="162"/>
      <c r="CC197" s="162"/>
      <c r="CD197" s="162"/>
      <c r="CE197" s="162"/>
      <c r="CF197" s="162"/>
      <c r="CG197" s="162"/>
      <c r="CH197" s="162"/>
      <c r="CI197" s="162"/>
      <c r="CJ197" s="162"/>
      <c r="CK197" s="162"/>
      <c r="CL197" s="162"/>
      <c r="CM197" s="162"/>
      <c r="CN197" s="162"/>
      <c r="CO197" s="162"/>
    </row>
    <row r="198" spans="1:93" s="161" customFormat="1">
      <c r="A198" s="154"/>
      <c r="B198" s="154"/>
      <c r="C198" s="155" t="s">
        <v>513</v>
      </c>
      <c r="D198" s="155"/>
      <c r="E198" s="155"/>
      <c r="F198" s="155"/>
      <c r="G198" s="154"/>
      <c r="H198" s="154"/>
      <c r="I198" s="154"/>
      <c r="J198" s="156" t="s">
        <v>603</v>
      </c>
      <c r="K198" s="157"/>
      <c r="L198" s="154"/>
      <c r="M198" s="157"/>
      <c r="N198" s="154"/>
      <c r="O198" s="157"/>
      <c r="P198" s="154"/>
      <c r="Q198" s="157"/>
      <c r="R198" s="154"/>
      <c r="S198" s="157"/>
      <c r="T198" s="154"/>
      <c r="U198" s="157"/>
      <c r="V198" s="154"/>
      <c r="W198" s="157"/>
      <c r="X198" s="154"/>
      <c r="Y198" s="157"/>
      <c r="Z198" s="154"/>
      <c r="AA198" s="157"/>
      <c r="AB198" s="154"/>
      <c r="AC198" s="157"/>
      <c r="AD198" s="154"/>
      <c r="AE198" s="157"/>
      <c r="AF198" s="157"/>
      <c r="AG198" s="157"/>
      <c r="AH198" s="154"/>
      <c r="AI198" s="157"/>
      <c r="AJ198" s="154"/>
      <c r="AK198" s="157"/>
      <c r="AL198" s="154"/>
      <c r="AM198" s="157"/>
      <c r="AN198" s="163"/>
      <c r="AO198" s="154"/>
      <c r="AP198" s="154"/>
      <c r="AQ198" s="154"/>
      <c r="AR198" s="154"/>
      <c r="AS198" s="154"/>
      <c r="AT198" s="185"/>
      <c r="AU198" s="154"/>
      <c r="AV198" s="185"/>
      <c r="AW198" s="154"/>
      <c r="AX198" s="158"/>
      <c r="AY198" s="159"/>
      <c r="AZ198" s="154"/>
      <c r="BA198" s="154"/>
      <c r="BB198" s="154"/>
      <c r="BC198" s="154"/>
      <c r="BD198" s="160"/>
      <c r="BE198" s="154"/>
      <c r="BF198" s="154"/>
      <c r="BG198" s="154"/>
      <c r="BH198" s="154"/>
      <c r="BI198" s="160"/>
      <c r="BK198" s="162"/>
      <c r="BL198" s="150"/>
      <c r="BM198" s="162"/>
      <c r="BN198" s="162"/>
      <c r="BO198" s="162"/>
      <c r="BP198" s="162"/>
      <c r="BQ198" s="162"/>
      <c r="BR198" s="162"/>
      <c r="BS198" s="162"/>
      <c r="BT198" s="162"/>
      <c r="BU198" s="162"/>
      <c r="BV198" s="162"/>
      <c r="BW198" s="162"/>
      <c r="BX198" s="162"/>
      <c r="BY198" s="162"/>
      <c r="BZ198" s="162"/>
      <c r="CA198" s="162"/>
      <c r="CB198" s="162"/>
      <c r="CC198" s="162"/>
      <c r="CD198" s="162"/>
      <c r="CE198" s="162"/>
      <c r="CF198" s="162"/>
      <c r="CG198" s="162"/>
      <c r="CH198" s="162"/>
      <c r="CI198" s="162"/>
      <c r="CJ198" s="162"/>
      <c r="CK198" s="162"/>
      <c r="CL198" s="162"/>
      <c r="CM198" s="162"/>
      <c r="CN198" s="162"/>
      <c r="CO198" s="162"/>
    </row>
    <row r="199" spans="1:93" s="111" customFormat="1">
      <c r="A199" s="113">
        <v>64</v>
      </c>
      <c r="B199" s="113">
        <v>40010141</v>
      </c>
      <c r="C199" s="126" t="s">
        <v>98</v>
      </c>
      <c r="D199" s="126" t="s">
        <v>207</v>
      </c>
      <c r="E199" s="126" t="s">
        <v>185</v>
      </c>
      <c r="F199" s="126" t="s">
        <v>181</v>
      </c>
      <c r="G199" s="113">
        <v>32</v>
      </c>
      <c r="H199" s="113">
        <v>1</v>
      </c>
      <c r="I199" s="113" t="s">
        <v>283</v>
      </c>
      <c r="J199" s="113">
        <v>0</v>
      </c>
      <c r="K199" s="114">
        <f>IF(J199=0,0,IF(J199&lt;10,1,IF(MOD(J199,30)&lt;10,ROUNDDOWN(J199/30,0),ROUNDUP(J199/30,0))))</f>
        <v>0</v>
      </c>
      <c r="L199" s="113">
        <v>6</v>
      </c>
      <c r="M199" s="114">
        <f>IF(L199=0,0,IF(L199&lt;10,1,IF(MOD(L199,30)&lt;10,ROUNDDOWN(L199/30,0),ROUNDUP(L199/30,0))))</f>
        <v>1</v>
      </c>
      <c r="N199" s="113">
        <v>9</v>
      </c>
      <c r="O199" s="114">
        <f>IF(N199=0,0,IF(N199&lt;10,1,IF(MOD(N199,30)&lt;10,ROUNDDOWN(N199/30,0),ROUNDUP(N199/30,0))))</f>
        <v>1</v>
      </c>
      <c r="P199" s="113">
        <v>12</v>
      </c>
      <c r="Q199" s="114">
        <f>IF(P199=0,0,IF(P199&lt;10,1,IF(MOD(P199,40)&lt;10,ROUNDDOWN(P199/40,0),ROUNDUP(P199/40,0))))</f>
        <v>1</v>
      </c>
      <c r="R199" s="113">
        <v>4</v>
      </c>
      <c r="S199" s="114">
        <f>IF(R199=0,0,IF(R199&lt;10,1,IF(MOD(R199,40)&lt;10,ROUNDDOWN(R199/40,0),ROUNDUP(R199/40,0))))</f>
        <v>1</v>
      </c>
      <c r="T199" s="113">
        <v>7</v>
      </c>
      <c r="U199" s="114">
        <f>IF(T199=0,0,IF(T199&lt;10,1,IF(MOD(T199,40)&lt;10,ROUNDDOWN(T199/40,0),ROUNDUP(T199/40,0))))</f>
        <v>1</v>
      </c>
      <c r="V199" s="113">
        <v>6</v>
      </c>
      <c r="W199" s="114">
        <f>IF(V199=0,0,IF(V199&lt;10,1,IF(MOD(V199,40)&lt;10,ROUNDDOWN(V199/40,0),ROUNDUP(V199/40,0))))</f>
        <v>1</v>
      </c>
      <c r="X199" s="113">
        <v>10</v>
      </c>
      <c r="Y199" s="114">
        <f>IF(X199=0,0,IF(X199&lt;10,1,IF(MOD(X199,40)&lt;10,ROUNDDOWN(X199/40,0),ROUNDUP(X199/40,0))))</f>
        <v>1</v>
      </c>
      <c r="Z199" s="113">
        <v>9</v>
      </c>
      <c r="AA199" s="114">
        <f>IF(Z199=0,0,IF(Z199&lt;10,1,IF(MOD(Z199,40)&lt;10,ROUNDDOWN(Z199/40,0),ROUNDUP(Z199/40,0))))</f>
        <v>1</v>
      </c>
      <c r="AB199" s="113"/>
      <c r="AC199" s="114">
        <f>IF(AB199=0,0,IF(AB199&lt;10,1,IF(MOD(AB199,40)&lt;10,ROUNDDOWN(AB199/40,0),ROUNDUP(AB199/40,0))))</f>
        <v>0</v>
      </c>
      <c r="AD199" s="113"/>
      <c r="AE199" s="114">
        <f>IF(AD199=0,0,IF(AD199&lt;10,1,IF(MOD(AD199,40)&lt;10,ROUNDDOWN(AD199/40,0),ROUNDUP(AD199/40,0))))</f>
        <v>0</v>
      </c>
      <c r="AF199" s="114"/>
      <c r="AG199" s="114">
        <f>IF(AF199=0,0,IF(AF199&lt;10,1,IF(MOD(AF199,40)&lt;10,ROUNDDOWN(AF199/40,0),ROUNDUP(AF199/40,0))))</f>
        <v>0</v>
      </c>
      <c r="AH199" s="113"/>
      <c r="AI199" s="114">
        <f>IF(AH199=0,0,IF(AH199&lt;10,1,IF(MOD(AH199,40)&lt;10,ROUNDDOWN(AH199/40,0),ROUNDUP(AH199/40,0))))</f>
        <v>0</v>
      </c>
      <c r="AJ199" s="113"/>
      <c r="AK199" s="114">
        <f>IF(AJ199=0,0,IF(AJ199&lt;10,1,IF(MOD(AJ199,40)&lt;10,ROUNDDOWN(AJ199/40,0),ROUNDUP(AJ199/40,0))))</f>
        <v>0</v>
      </c>
      <c r="AL199" s="113"/>
      <c r="AM199" s="114">
        <f>IF(AL199=0,0,IF(AL199&lt;10,1,IF(MOD(AL199,40)&lt;10,ROUNDDOWN(AL199/40,0),ROUNDUP(AL199/40,0))))</f>
        <v>0</v>
      </c>
      <c r="AN199" s="113">
        <f>SUM(J199+L199+N199+P199+R199+T199+V199+X199+Z199+AB199+AD199+AF199+AH199+AJ199+AL199)</f>
        <v>63</v>
      </c>
      <c r="AO199" s="113">
        <f>SUM(K199+M199+O199+Q199+S199+U199+W199+Y199+AA199+AC199+AE199+AG199+AI199+AK199+AM199)</f>
        <v>8</v>
      </c>
      <c r="AP199" s="113">
        <v>1</v>
      </c>
      <c r="AQ199" s="113">
        <v>3</v>
      </c>
      <c r="AR199" s="113">
        <f>SUM(AP199:AQ199)</f>
        <v>4</v>
      </c>
      <c r="AS199" s="142">
        <v>1</v>
      </c>
      <c r="AT199" s="185">
        <v>0</v>
      </c>
      <c r="AU199" s="142">
        <v>3</v>
      </c>
      <c r="AV199" s="185">
        <v>0</v>
      </c>
      <c r="AW199" s="142">
        <f>SUM(AS199:AV199)</f>
        <v>4</v>
      </c>
      <c r="AX199" s="128">
        <f>IF(AN199&lt;=0,0,IF(AN199&lt;=359,1,IF(AN199&lt;=719,2,IF(AN199&lt;=1079,3,IF(AN199&lt;=1679,4,IF(AN199&lt;=1680,5,IF(AN199&lt;=1680,1,5)))))))</f>
        <v>1</v>
      </c>
      <c r="AY199" s="129">
        <f>IF(AN199&gt;120,ROUND(((((K199+M199+O199)*30)+(J199+L199+N199))/50+(((Q199+S199+U199+W199+Y199+AA199)*40)+(P199+R199+T199+V199+X199+Z199))/50+(AC199+AE199+AG199+AI199+AK199+AM199)*2),0),IF((J199+L199+N199+P199+R199+T199+V199+X199+Z199)&lt;=0,0,IF((J199+L199+N199+P199+R199+T199+V199+X199+Z199)&lt;=20,1,IF((J199+L199+N199+P199+R199+T199+V199+X199+Z199)&lt;=40,2,IF((J199+L199+N199+P199+R199+T199+V199+X199+Z199)&lt;=60,3,IF((J199+L199+N199+P199+R199+T199+V199+X199+Z199)&lt;=80,4,IF((J199+L199+N199+P199+R199+T199+V199+X199+Z199)&lt;=100,5,IF((J199+L199+N199+P199+R199+T199+V199+X199+Z199)&lt;=120,6,0)))))))+((AC199+AE199+AG199+AI199+AK199+AM199)*2))</f>
        <v>4</v>
      </c>
      <c r="AZ199" s="113">
        <f>SUM(AX199:AY199)</f>
        <v>5</v>
      </c>
      <c r="BA199" s="113">
        <f>SUM(AP199)-AX199</f>
        <v>0</v>
      </c>
      <c r="BB199" s="113">
        <f>SUM(AQ199)-AY199</f>
        <v>-1</v>
      </c>
      <c r="BC199" s="113">
        <f>SUM(AR199)-AZ199</f>
        <v>-1</v>
      </c>
      <c r="BD199" s="130">
        <f>SUM(BC199)/AZ199*100</f>
        <v>-20</v>
      </c>
      <c r="BE199" s="113">
        <v>1</v>
      </c>
      <c r="BF199" s="113"/>
      <c r="BG199" s="113"/>
      <c r="BH199" s="113">
        <f>SUM(BC199)-BE199-BF199+BG199</f>
        <v>-2</v>
      </c>
      <c r="BI199" s="130">
        <f>SUM(BH199)/AZ199*100</f>
        <v>-40</v>
      </c>
      <c r="BK199" s="112"/>
      <c r="BL199" s="150"/>
      <c r="BM199" s="112"/>
      <c r="BN199" s="112"/>
      <c r="BO199" s="112"/>
      <c r="BP199" s="112"/>
      <c r="BQ199" s="112"/>
      <c r="BR199" s="112"/>
      <c r="BS199" s="112"/>
      <c r="BT199" s="112"/>
      <c r="BU199" s="112"/>
      <c r="BV199" s="112"/>
      <c r="BW199" s="112"/>
      <c r="BX199" s="112"/>
      <c r="BY199" s="112"/>
      <c r="BZ199" s="112"/>
      <c r="CA199" s="112"/>
      <c r="CB199" s="112"/>
      <c r="CC199" s="112"/>
      <c r="CD199" s="112"/>
      <c r="CE199" s="112"/>
      <c r="CF199" s="112"/>
      <c r="CG199" s="112"/>
      <c r="CH199" s="112"/>
      <c r="CI199" s="112"/>
      <c r="CJ199" s="112"/>
      <c r="CK199" s="112"/>
      <c r="CL199" s="112"/>
      <c r="CM199" s="112"/>
      <c r="CN199" s="112"/>
      <c r="CO199" s="112"/>
    </row>
    <row r="200" spans="1:93" s="161" customFormat="1">
      <c r="A200" s="154"/>
      <c r="B200" s="154"/>
      <c r="C200" s="155" t="s">
        <v>369</v>
      </c>
      <c r="D200" s="155"/>
      <c r="E200" s="155"/>
      <c r="F200" s="155"/>
      <c r="G200" s="154"/>
      <c r="H200" s="154"/>
      <c r="I200" s="154"/>
      <c r="J200" s="156" t="s">
        <v>422</v>
      </c>
      <c r="K200" s="157"/>
      <c r="L200" s="154"/>
      <c r="M200" s="157"/>
      <c r="N200" s="154"/>
      <c r="O200" s="157"/>
      <c r="P200" s="154"/>
      <c r="Q200" s="157"/>
      <c r="R200" s="154"/>
      <c r="S200" s="157"/>
      <c r="T200" s="154"/>
      <c r="U200" s="157"/>
      <c r="V200" s="154"/>
      <c r="W200" s="157"/>
      <c r="X200" s="154"/>
      <c r="Y200" s="157"/>
      <c r="Z200" s="154"/>
      <c r="AA200" s="157"/>
      <c r="AB200" s="154"/>
      <c r="AC200" s="157"/>
      <c r="AD200" s="154"/>
      <c r="AE200" s="157"/>
      <c r="AF200" s="157"/>
      <c r="AG200" s="157"/>
      <c r="AH200" s="154"/>
      <c r="AI200" s="157"/>
      <c r="AJ200" s="154"/>
      <c r="AK200" s="157"/>
      <c r="AL200" s="154"/>
      <c r="AM200" s="157"/>
      <c r="AN200" s="154"/>
      <c r="AO200" s="154"/>
      <c r="AP200" s="154"/>
      <c r="AQ200" s="154"/>
      <c r="AR200" s="154"/>
      <c r="AS200" s="154"/>
      <c r="AT200" s="185"/>
      <c r="AU200" s="154"/>
      <c r="AV200" s="185"/>
      <c r="AW200" s="154"/>
      <c r="AX200" s="158"/>
      <c r="AY200" s="159"/>
      <c r="AZ200" s="154"/>
      <c r="BA200" s="154"/>
      <c r="BB200" s="154"/>
      <c r="BC200" s="154"/>
      <c r="BD200" s="160"/>
      <c r="BE200" s="154"/>
      <c r="BF200" s="154"/>
      <c r="BG200" s="154"/>
      <c r="BH200" s="154"/>
      <c r="BI200" s="160"/>
      <c r="BK200" s="162"/>
      <c r="BL200" s="150"/>
      <c r="BM200" s="162"/>
      <c r="BN200" s="162"/>
      <c r="BO200" s="162"/>
      <c r="BP200" s="162"/>
      <c r="BQ200" s="162"/>
      <c r="BR200" s="162"/>
      <c r="BS200" s="162"/>
      <c r="BT200" s="162"/>
      <c r="BU200" s="162"/>
      <c r="BV200" s="162"/>
      <c r="BW200" s="162"/>
      <c r="BX200" s="162"/>
      <c r="BY200" s="162"/>
      <c r="BZ200" s="162"/>
      <c r="CA200" s="162"/>
      <c r="CB200" s="162"/>
      <c r="CC200" s="162"/>
      <c r="CD200" s="162"/>
      <c r="CE200" s="162"/>
      <c r="CF200" s="162"/>
      <c r="CG200" s="162"/>
      <c r="CH200" s="162"/>
      <c r="CI200" s="162"/>
      <c r="CJ200" s="162"/>
      <c r="CK200" s="162"/>
      <c r="CL200" s="162"/>
      <c r="CM200" s="162"/>
      <c r="CN200" s="162"/>
      <c r="CO200" s="162"/>
    </row>
    <row r="201" spans="1:93" s="161" customFormat="1">
      <c r="A201" s="154"/>
      <c r="B201" s="154"/>
      <c r="C201" s="155" t="s">
        <v>513</v>
      </c>
      <c r="D201" s="155"/>
      <c r="E201" s="155"/>
      <c r="F201" s="155"/>
      <c r="G201" s="154"/>
      <c r="H201" s="154"/>
      <c r="I201" s="154"/>
      <c r="J201" s="156" t="s">
        <v>604</v>
      </c>
      <c r="K201" s="157"/>
      <c r="L201" s="154"/>
      <c r="M201" s="157"/>
      <c r="N201" s="154"/>
      <c r="O201" s="157"/>
      <c r="P201" s="154"/>
      <c r="Q201" s="157"/>
      <c r="R201" s="154"/>
      <c r="S201" s="157"/>
      <c r="T201" s="154"/>
      <c r="U201" s="157"/>
      <c r="V201" s="154"/>
      <c r="W201" s="157"/>
      <c r="X201" s="154"/>
      <c r="Y201" s="157"/>
      <c r="Z201" s="154"/>
      <c r="AA201" s="157"/>
      <c r="AB201" s="154"/>
      <c r="AC201" s="157"/>
      <c r="AD201" s="154"/>
      <c r="AE201" s="157"/>
      <c r="AF201" s="157"/>
      <c r="AG201" s="157"/>
      <c r="AH201" s="154"/>
      <c r="AI201" s="157"/>
      <c r="AJ201" s="154"/>
      <c r="AK201" s="157"/>
      <c r="AL201" s="154"/>
      <c r="AM201" s="157"/>
      <c r="AN201" s="154"/>
      <c r="AO201" s="154"/>
      <c r="AP201" s="154"/>
      <c r="AQ201" s="154"/>
      <c r="AR201" s="154"/>
      <c r="AS201" s="154"/>
      <c r="AT201" s="185"/>
      <c r="AU201" s="154"/>
      <c r="AV201" s="185"/>
      <c r="AW201" s="154"/>
      <c r="AX201" s="158"/>
      <c r="AY201" s="159"/>
      <c r="AZ201" s="154"/>
      <c r="BA201" s="154"/>
      <c r="BB201" s="154"/>
      <c r="BC201" s="154"/>
      <c r="BD201" s="160"/>
      <c r="BE201" s="154"/>
      <c r="BF201" s="154"/>
      <c r="BG201" s="154"/>
      <c r="BH201" s="154"/>
      <c r="BI201" s="160"/>
      <c r="BK201" s="162"/>
      <c r="BL201" s="150"/>
      <c r="BM201" s="162"/>
      <c r="BN201" s="162"/>
      <c r="BO201" s="162"/>
      <c r="BP201" s="162"/>
      <c r="BQ201" s="162"/>
      <c r="BR201" s="162"/>
      <c r="BS201" s="162"/>
      <c r="BT201" s="162"/>
      <c r="BU201" s="162"/>
      <c r="BV201" s="162"/>
      <c r="BW201" s="162"/>
      <c r="BX201" s="162"/>
      <c r="BY201" s="162"/>
      <c r="BZ201" s="162"/>
      <c r="CA201" s="162"/>
      <c r="CB201" s="162"/>
      <c r="CC201" s="162"/>
      <c r="CD201" s="162"/>
      <c r="CE201" s="162"/>
      <c r="CF201" s="162"/>
      <c r="CG201" s="162"/>
      <c r="CH201" s="162"/>
      <c r="CI201" s="162"/>
      <c r="CJ201" s="162"/>
      <c r="CK201" s="162"/>
      <c r="CL201" s="162"/>
      <c r="CM201" s="162"/>
      <c r="CN201" s="162"/>
      <c r="CO201" s="162"/>
    </row>
    <row r="202" spans="1:93" s="111" customFormat="1">
      <c r="A202" s="113">
        <v>65</v>
      </c>
      <c r="B202" s="113">
        <v>40010016</v>
      </c>
      <c r="C202" s="126" t="s">
        <v>95</v>
      </c>
      <c r="D202" s="126" t="s">
        <v>188</v>
      </c>
      <c r="E202" s="126" t="s">
        <v>183</v>
      </c>
      <c r="F202" s="126" t="s">
        <v>181</v>
      </c>
      <c r="G202" s="113">
        <v>15</v>
      </c>
      <c r="H202" s="113">
        <v>4</v>
      </c>
      <c r="I202" s="113" t="s">
        <v>283</v>
      </c>
      <c r="J202" s="113">
        <v>0</v>
      </c>
      <c r="K202" s="114">
        <f>IF(J202=0,0,IF(J202&lt;10,1,IF(MOD(J202,30)&lt;10,ROUNDDOWN(J202/30,0),ROUNDUP(J202/30,0))))</f>
        <v>0</v>
      </c>
      <c r="L202" s="113">
        <v>4</v>
      </c>
      <c r="M202" s="114">
        <f>IF(L202=0,0,IF(L202&lt;10,1,IF(MOD(L202,30)&lt;10,ROUNDDOWN(L202/30,0),ROUNDUP(L202/30,0))))</f>
        <v>1</v>
      </c>
      <c r="N202" s="113">
        <v>7</v>
      </c>
      <c r="O202" s="114">
        <f>IF(N202=0,0,IF(N202&lt;10,1,IF(MOD(N202,30)&lt;10,ROUNDDOWN(N202/30,0),ROUNDUP(N202/30,0))))</f>
        <v>1</v>
      </c>
      <c r="P202" s="113">
        <v>8</v>
      </c>
      <c r="Q202" s="114">
        <f>IF(P202=0,0,IF(P202&lt;10,1,IF(MOD(P202,40)&lt;10,ROUNDDOWN(P202/40,0),ROUNDUP(P202/40,0))))</f>
        <v>1</v>
      </c>
      <c r="R202" s="113">
        <v>6</v>
      </c>
      <c r="S202" s="114">
        <f>IF(R202=0,0,IF(R202&lt;10,1,IF(MOD(R202,40)&lt;10,ROUNDDOWN(R202/40,0),ROUNDUP(R202/40,0))))</f>
        <v>1</v>
      </c>
      <c r="T202" s="113">
        <v>8</v>
      </c>
      <c r="U202" s="114">
        <f>IF(T202=0,0,IF(T202&lt;10,1,IF(MOD(T202,40)&lt;10,ROUNDDOWN(T202/40,0),ROUNDUP(T202/40,0))))</f>
        <v>1</v>
      </c>
      <c r="V202" s="113">
        <v>8</v>
      </c>
      <c r="W202" s="114">
        <f>IF(V202=0,0,IF(V202&lt;10,1,IF(MOD(V202,40)&lt;10,ROUNDDOWN(V202/40,0),ROUNDUP(V202/40,0))))</f>
        <v>1</v>
      </c>
      <c r="X202" s="113">
        <v>10</v>
      </c>
      <c r="Y202" s="114">
        <f>IF(X202=0,0,IF(X202&lt;10,1,IF(MOD(X202,40)&lt;10,ROUNDDOWN(X202/40,0),ROUNDUP(X202/40,0))))</f>
        <v>1</v>
      </c>
      <c r="Z202" s="113">
        <v>10</v>
      </c>
      <c r="AA202" s="114">
        <f>IF(Z202=0,0,IF(Z202&lt;10,1,IF(MOD(Z202,40)&lt;10,ROUNDDOWN(Z202/40,0),ROUNDUP(Z202/40,0))))</f>
        <v>1</v>
      </c>
      <c r="AB202" s="113"/>
      <c r="AC202" s="114">
        <f>IF(AB202=0,0,IF(AB202&lt;10,1,IF(MOD(AB202,40)&lt;10,ROUNDDOWN(AB202/40,0),ROUNDUP(AB202/40,0))))</f>
        <v>0</v>
      </c>
      <c r="AD202" s="113"/>
      <c r="AE202" s="114">
        <f>IF(AD202=0,0,IF(AD202&lt;10,1,IF(MOD(AD202,40)&lt;10,ROUNDDOWN(AD202/40,0),ROUNDUP(AD202/40,0))))</f>
        <v>0</v>
      </c>
      <c r="AF202" s="114"/>
      <c r="AG202" s="114">
        <f>IF(AF202=0,0,IF(AF202&lt;10,1,IF(MOD(AF202,40)&lt;10,ROUNDDOWN(AF202/40,0),ROUNDUP(AF202/40,0))))</f>
        <v>0</v>
      </c>
      <c r="AH202" s="113"/>
      <c r="AI202" s="114">
        <f>IF(AH202=0,0,IF(AH202&lt;10,1,IF(MOD(AH202,40)&lt;10,ROUNDDOWN(AH202/40,0),ROUNDUP(AH202/40,0))))</f>
        <v>0</v>
      </c>
      <c r="AJ202" s="113"/>
      <c r="AK202" s="114">
        <f>IF(AJ202=0,0,IF(AJ202&lt;10,1,IF(MOD(AJ202,40)&lt;10,ROUNDDOWN(AJ202/40,0),ROUNDUP(AJ202/40,0))))</f>
        <v>0</v>
      </c>
      <c r="AL202" s="113"/>
      <c r="AM202" s="114">
        <f>IF(AL202=0,0,IF(AL202&lt;10,1,IF(MOD(AL202,40)&lt;10,ROUNDDOWN(AL202/40,0),ROUNDUP(AL202/40,0))))</f>
        <v>0</v>
      </c>
      <c r="AN202" s="113">
        <f>SUM(J202+L202+N202+P202+R202+T202+V202+X202+Z202+AB202+AD202+AF202+AH202+AJ202+AL202)</f>
        <v>61</v>
      </c>
      <c r="AO202" s="113">
        <f>SUM(K202+M202+O202+Q202+S202+U202+W202+Y202+AA202+AC202+AE202+AG202+AI202+AK202+AM202)</f>
        <v>8</v>
      </c>
      <c r="AP202" s="113">
        <v>1</v>
      </c>
      <c r="AQ202" s="113">
        <v>3</v>
      </c>
      <c r="AR202" s="113">
        <f>SUM(AP202:AQ202)</f>
        <v>4</v>
      </c>
      <c r="AS202" s="142">
        <v>1</v>
      </c>
      <c r="AT202" s="185">
        <v>0</v>
      </c>
      <c r="AU202" s="142">
        <v>3</v>
      </c>
      <c r="AV202" s="185">
        <v>0</v>
      </c>
      <c r="AW202" s="142">
        <f>SUM(AS202:AV202)</f>
        <v>4</v>
      </c>
      <c r="AX202" s="128">
        <f>IF(AN202&lt;=0,0,IF(AN202&lt;=359,1,IF(AN202&lt;=719,2,IF(AN202&lt;=1079,3,IF(AN202&lt;=1679,4,IF(AN202&lt;=1680,5,IF(AN202&lt;=1680,1,5)))))))</f>
        <v>1</v>
      </c>
      <c r="AY202" s="129">
        <f>IF(AN202&gt;120,ROUND(((((K202+M202+O202)*30)+(J202+L202+N202))/50+(((Q202+S202+U202+W202+Y202+AA202)*40)+(P202+R202+T202+V202+X202+Z202))/50+(AC202+AE202+AG202+AI202+AK202+AM202)*2),0),IF((J202+L202+N202+P202+R202+T202+V202+X202+Z202)&lt;=0,0,IF((J202+L202+N202+P202+R202+T202+V202+X202+Z202)&lt;=20,1,IF((J202+L202+N202+P202+R202+T202+V202+X202+Z202)&lt;=40,2,IF((J202+L202+N202+P202+R202+T202+V202+X202+Z202)&lt;=60,3,IF((J202+L202+N202+P202+R202+T202+V202+X202+Z202)&lt;=80,4,IF((J202+L202+N202+P202+R202+T202+V202+X202+Z202)&lt;=100,5,IF((J202+L202+N202+P202+R202+T202+V202+X202+Z202)&lt;=120,6,0)))))))+((AC202+AE202+AG202+AI202+AK202+AM202)*2))</f>
        <v>4</v>
      </c>
      <c r="AZ202" s="113">
        <f>SUM(AX202:AY202)</f>
        <v>5</v>
      </c>
      <c r="BA202" s="113">
        <f>SUM(AP202)-AX202</f>
        <v>0</v>
      </c>
      <c r="BB202" s="113">
        <f>SUM(AQ202)-AY202</f>
        <v>-1</v>
      </c>
      <c r="BC202" s="113">
        <f>SUM(AR202)-AZ202</f>
        <v>-1</v>
      </c>
      <c r="BD202" s="130">
        <f>SUM(BC202)/AZ202*100</f>
        <v>-20</v>
      </c>
      <c r="BE202" s="113">
        <v>0</v>
      </c>
      <c r="BF202" s="113"/>
      <c r="BG202" s="113"/>
      <c r="BH202" s="113">
        <f>SUM(BC202)-BE202-BF202+BG202</f>
        <v>-1</v>
      </c>
      <c r="BI202" s="130">
        <f>SUM(BH202)/AZ202*100</f>
        <v>-20</v>
      </c>
      <c r="BK202" s="112"/>
      <c r="BL202" s="150"/>
      <c r="BM202" s="112"/>
      <c r="BN202" s="112"/>
      <c r="BO202" s="112"/>
      <c r="BP202" s="112"/>
      <c r="BQ202" s="112"/>
      <c r="BR202" s="112"/>
      <c r="BS202" s="112"/>
      <c r="BT202" s="112"/>
      <c r="BU202" s="112"/>
      <c r="BV202" s="112"/>
      <c r="BW202" s="112"/>
      <c r="BX202" s="112"/>
      <c r="BY202" s="112"/>
      <c r="BZ202" s="112"/>
      <c r="CA202" s="112"/>
      <c r="CB202" s="112"/>
      <c r="CC202" s="112"/>
      <c r="CD202" s="112"/>
      <c r="CE202" s="112"/>
      <c r="CF202" s="112"/>
      <c r="CG202" s="112"/>
      <c r="CH202" s="112"/>
      <c r="CI202" s="112"/>
      <c r="CJ202" s="112"/>
      <c r="CK202" s="112"/>
      <c r="CL202" s="112"/>
      <c r="CM202" s="112"/>
      <c r="CN202" s="112"/>
      <c r="CO202" s="112"/>
    </row>
    <row r="203" spans="1:93" s="161" customFormat="1">
      <c r="A203" s="154"/>
      <c r="B203" s="154"/>
      <c r="C203" s="155" t="s">
        <v>369</v>
      </c>
      <c r="D203" s="155"/>
      <c r="E203" s="155"/>
      <c r="F203" s="155"/>
      <c r="G203" s="154"/>
      <c r="H203" s="154"/>
      <c r="I203" s="154"/>
      <c r="J203" s="156" t="s">
        <v>469</v>
      </c>
      <c r="K203" s="157"/>
      <c r="L203" s="154"/>
      <c r="M203" s="157"/>
      <c r="N203" s="154"/>
      <c r="O203" s="157"/>
      <c r="P203" s="154"/>
      <c r="Q203" s="157"/>
      <c r="R203" s="154"/>
      <c r="S203" s="157"/>
      <c r="T203" s="154"/>
      <c r="U203" s="157"/>
      <c r="V203" s="154"/>
      <c r="W203" s="157"/>
      <c r="X203" s="154"/>
      <c r="Y203" s="157"/>
      <c r="Z203" s="154"/>
      <c r="AA203" s="157"/>
      <c r="AB203" s="154"/>
      <c r="AC203" s="157"/>
      <c r="AD203" s="154"/>
      <c r="AE203" s="157"/>
      <c r="AF203" s="157"/>
      <c r="AG203" s="157"/>
      <c r="AH203" s="154"/>
      <c r="AI203" s="157"/>
      <c r="AJ203" s="154"/>
      <c r="AK203" s="157"/>
      <c r="AL203" s="154"/>
      <c r="AM203" s="157"/>
      <c r="AN203" s="163"/>
      <c r="AO203" s="154"/>
      <c r="AP203" s="154"/>
      <c r="AQ203" s="154"/>
      <c r="AR203" s="154"/>
      <c r="AS203" s="154"/>
      <c r="AT203" s="185"/>
      <c r="AU203" s="154"/>
      <c r="AV203" s="185"/>
      <c r="AW203" s="154"/>
      <c r="AX203" s="158"/>
      <c r="AY203" s="159"/>
      <c r="AZ203" s="154"/>
      <c r="BA203" s="154"/>
      <c r="BB203" s="154"/>
      <c r="BC203" s="154"/>
      <c r="BD203" s="160"/>
      <c r="BE203" s="154"/>
      <c r="BF203" s="154"/>
      <c r="BG203" s="154"/>
      <c r="BH203" s="154"/>
      <c r="BI203" s="160"/>
      <c r="BK203" s="162"/>
      <c r="BL203" s="150"/>
      <c r="BM203" s="162"/>
      <c r="BN203" s="162"/>
      <c r="BO203" s="162"/>
      <c r="BP203" s="162"/>
      <c r="BQ203" s="162"/>
      <c r="BR203" s="162"/>
      <c r="BS203" s="162"/>
      <c r="BT203" s="162"/>
      <c r="BU203" s="162"/>
      <c r="BV203" s="162"/>
      <c r="BW203" s="162"/>
      <c r="BX203" s="162"/>
      <c r="BY203" s="162"/>
      <c r="BZ203" s="162"/>
      <c r="CA203" s="162"/>
      <c r="CB203" s="162"/>
      <c r="CC203" s="162"/>
      <c r="CD203" s="162"/>
      <c r="CE203" s="162"/>
      <c r="CF203" s="162"/>
      <c r="CG203" s="162"/>
      <c r="CH203" s="162"/>
      <c r="CI203" s="162"/>
      <c r="CJ203" s="162"/>
      <c r="CK203" s="162"/>
      <c r="CL203" s="162"/>
      <c r="CM203" s="162"/>
      <c r="CN203" s="162"/>
      <c r="CO203" s="162"/>
    </row>
    <row r="204" spans="1:93" s="161" customFormat="1">
      <c r="A204" s="154"/>
      <c r="B204" s="154"/>
      <c r="C204" s="155" t="s">
        <v>513</v>
      </c>
      <c r="D204" s="155"/>
      <c r="E204" s="155"/>
      <c r="F204" s="155"/>
      <c r="G204" s="154"/>
      <c r="H204" s="154"/>
      <c r="I204" s="154"/>
      <c r="J204" s="156" t="s">
        <v>608</v>
      </c>
      <c r="K204" s="157"/>
      <c r="L204" s="154"/>
      <c r="M204" s="157"/>
      <c r="N204" s="154"/>
      <c r="O204" s="157"/>
      <c r="P204" s="154"/>
      <c r="Q204" s="157"/>
      <c r="R204" s="154"/>
      <c r="S204" s="157"/>
      <c r="T204" s="154"/>
      <c r="U204" s="157"/>
      <c r="V204" s="154"/>
      <c r="W204" s="157"/>
      <c r="X204" s="154"/>
      <c r="Y204" s="157"/>
      <c r="Z204" s="154"/>
      <c r="AA204" s="157"/>
      <c r="AB204" s="154"/>
      <c r="AC204" s="157"/>
      <c r="AD204" s="154"/>
      <c r="AE204" s="157"/>
      <c r="AF204" s="157"/>
      <c r="AG204" s="157"/>
      <c r="AH204" s="154"/>
      <c r="AI204" s="157"/>
      <c r="AJ204" s="154"/>
      <c r="AK204" s="157"/>
      <c r="AL204" s="154"/>
      <c r="AM204" s="157"/>
      <c r="AN204" s="163"/>
      <c r="AO204" s="154"/>
      <c r="AP204" s="154"/>
      <c r="AQ204" s="154"/>
      <c r="AR204" s="154"/>
      <c r="AS204" s="154"/>
      <c r="AT204" s="185"/>
      <c r="AU204" s="154"/>
      <c r="AV204" s="185"/>
      <c r="AW204" s="154"/>
      <c r="AX204" s="158"/>
      <c r="AY204" s="159"/>
      <c r="AZ204" s="154"/>
      <c r="BA204" s="154"/>
      <c r="BB204" s="154"/>
      <c r="BC204" s="154"/>
      <c r="BD204" s="160"/>
      <c r="BE204" s="154"/>
      <c r="BF204" s="154"/>
      <c r="BG204" s="154"/>
      <c r="BH204" s="154"/>
      <c r="BI204" s="160"/>
      <c r="BK204" s="162"/>
      <c r="BL204" s="150"/>
      <c r="BM204" s="162"/>
      <c r="BN204" s="162"/>
      <c r="BO204" s="162"/>
      <c r="BP204" s="162"/>
      <c r="BQ204" s="162"/>
      <c r="BR204" s="162"/>
      <c r="BS204" s="162"/>
      <c r="BT204" s="162"/>
      <c r="BU204" s="162"/>
      <c r="BV204" s="162"/>
      <c r="BW204" s="162"/>
      <c r="BX204" s="162"/>
      <c r="BY204" s="162"/>
      <c r="BZ204" s="162"/>
      <c r="CA204" s="162"/>
      <c r="CB204" s="162"/>
      <c r="CC204" s="162"/>
      <c r="CD204" s="162"/>
      <c r="CE204" s="162"/>
      <c r="CF204" s="162"/>
      <c r="CG204" s="162"/>
      <c r="CH204" s="162"/>
      <c r="CI204" s="162"/>
      <c r="CJ204" s="162"/>
      <c r="CK204" s="162"/>
      <c r="CL204" s="162"/>
      <c r="CM204" s="162"/>
      <c r="CN204" s="162"/>
      <c r="CO204" s="162"/>
    </row>
    <row r="205" spans="1:93" s="111" customFormat="1">
      <c r="A205" s="113">
        <v>66</v>
      </c>
      <c r="B205" s="113">
        <v>40010115</v>
      </c>
      <c r="C205" s="126" t="s">
        <v>143</v>
      </c>
      <c r="D205" s="126" t="s">
        <v>203</v>
      </c>
      <c r="E205" s="126" t="s">
        <v>183</v>
      </c>
      <c r="F205" s="126" t="s">
        <v>181</v>
      </c>
      <c r="G205" s="113">
        <v>16</v>
      </c>
      <c r="H205" s="113">
        <v>1</v>
      </c>
      <c r="I205" s="113" t="s">
        <v>283</v>
      </c>
      <c r="J205" s="113">
        <v>2</v>
      </c>
      <c r="K205" s="114">
        <f>IF(J205=0,0,IF(J205&lt;10,1,IF(MOD(J205,30)&lt;10,ROUNDDOWN(J205/30,0),ROUNDUP(J205/30,0))))</f>
        <v>1</v>
      </c>
      <c r="L205" s="113">
        <v>6</v>
      </c>
      <c r="M205" s="114">
        <f>IF(L205=0,0,IF(L205&lt;10,1,IF(MOD(L205,30)&lt;10,ROUNDDOWN(L205/30,0),ROUNDUP(L205/30,0))))</f>
        <v>1</v>
      </c>
      <c r="N205" s="113">
        <v>12</v>
      </c>
      <c r="O205" s="114">
        <f>IF(N205=0,0,IF(N205&lt;10,1,IF(MOD(N205,30)&lt;10,ROUNDDOWN(N205/30,0),ROUNDUP(N205/30,0))))</f>
        <v>1</v>
      </c>
      <c r="P205" s="113">
        <v>5</v>
      </c>
      <c r="Q205" s="114">
        <f>IF(P205=0,0,IF(P205&lt;10,1,IF(MOD(P205,40)&lt;10,ROUNDDOWN(P205/40,0),ROUNDUP(P205/40,0))))</f>
        <v>1</v>
      </c>
      <c r="R205" s="113">
        <v>8</v>
      </c>
      <c r="S205" s="114">
        <f>IF(R205=0,0,IF(R205&lt;10,1,IF(MOD(R205,40)&lt;10,ROUNDDOWN(R205/40,0),ROUNDUP(R205/40,0))))</f>
        <v>1</v>
      </c>
      <c r="T205" s="113">
        <v>10</v>
      </c>
      <c r="U205" s="114">
        <f>IF(T205=0,0,IF(T205&lt;10,1,IF(MOD(T205,40)&lt;10,ROUNDDOWN(T205/40,0),ROUNDUP(T205/40,0))))</f>
        <v>1</v>
      </c>
      <c r="V205" s="113">
        <v>4</v>
      </c>
      <c r="W205" s="114">
        <f>IF(V205=0,0,IF(V205&lt;10,1,IF(MOD(V205,40)&lt;10,ROUNDDOWN(V205/40,0),ROUNDUP(V205/40,0))))</f>
        <v>1</v>
      </c>
      <c r="X205" s="113">
        <v>8</v>
      </c>
      <c r="Y205" s="114">
        <f>IF(X205=0,0,IF(X205&lt;10,1,IF(MOD(X205,40)&lt;10,ROUNDDOWN(X205/40,0),ROUNDUP(X205/40,0))))</f>
        <v>1</v>
      </c>
      <c r="Z205" s="113">
        <v>7</v>
      </c>
      <c r="AA205" s="114">
        <f>IF(Z205=0,0,IF(Z205&lt;10,1,IF(MOD(Z205,40)&lt;10,ROUNDDOWN(Z205/40,0),ROUNDUP(Z205/40,0))))</f>
        <v>1</v>
      </c>
      <c r="AB205" s="113"/>
      <c r="AC205" s="114">
        <f>IF(AB205=0,0,IF(AB205&lt;10,1,IF(MOD(AB205,40)&lt;10,ROUNDDOWN(AB205/40,0),ROUNDUP(AB205/40,0))))</f>
        <v>0</v>
      </c>
      <c r="AD205" s="113"/>
      <c r="AE205" s="114">
        <f>IF(AD205=0,0,IF(AD205&lt;10,1,IF(MOD(AD205,40)&lt;10,ROUNDDOWN(AD205/40,0),ROUNDUP(AD205/40,0))))</f>
        <v>0</v>
      </c>
      <c r="AF205" s="114"/>
      <c r="AG205" s="114">
        <f>IF(AF205=0,0,IF(AF205&lt;10,1,IF(MOD(AF205,40)&lt;10,ROUNDDOWN(AF205/40,0),ROUNDUP(AF205/40,0))))</f>
        <v>0</v>
      </c>
      <c r="AH205" s="113"/>
      <c r="AI205" s="114">
        <f>IF(AH205=0,0,IF(AH205&lt;10,1,IF(MOD(AH205,40)&lt;10,ROUNDDOWN(AH205/40,0),ROUNDUP(AH205/40,0))))</f>
        <v>0</v>
      </c>
      <c r="AJ205" s="113"/>
      <c r="AK205" s="114">
        <f>IF(AJ205=0,0,IF(AJ205&lt;10,1,IF(MOD(AJ205,40)&lt;10,ROUNDDOWN(AJ205/40,0),ROUNDUP(AJ205/40,0))))</f>
        <v>0</v>
      </c>
      <c r="AL205" s="113"/>
      <c r="AM205" s="114">
        <f>IF(AL205=0,0,IF(AL205&lt;10,1,IF(MOD(AL205,40)&lt;10,ROUNDDOWN(AL205/40,0),ROUNDUP(AL205/40,0))))</f>
        <v>0</v>
      </c>
      <c r="AN205" s="113">
        <f>SUM(J205+L205+N205+P205+R205+T205+V205+X205+Z205+AB205+AD205+AF205+AH205+AJ205+AL205)</f>
        <v>62</v>
      </c>
      <c r="AO205" s="113">
        <f>SUM(K205+M205+O205+Q205+S205+U205+W205+Y205+AA205+AC205+AE205+AG205+AI205+AK205+AM205)</f>
        <v>9</v>
      </c>
      <c r="AP205" s="113">
        <v>1</v>
      </c>
      <c r="AQ205" s="113">
        <v>3</v>
      </c>
      <c r="AR205" s="113">
        <f>SUM(AP205:AQ205)</f>
        <v>4</v>
      </c>
      <c r="AS205" s="142">
        <v>1</v>
      </c>
      <c r="AT205" s="185">
        <v>0</v>
      </c>
      <c r="AU205" s="142">
        <v>3</v>
      </c>
      <c r="AV205" s="185">
        <v>0</v>
      </c>
      <c r="AW205" s="142">
        <f>SUM(AS205:AV205)</f>
        <v>4</v>
      </c>
      <c r="AX205" s="128">
        <f>IF(AN205&lt;=0,0,IF(AN205&lt;=359,1,IF(AN205&lt;=719,2,IF(AN205&lt;=1079,3,IF(AN205&lt;=1679,4,IF(AN205&lt;=1680,5,IF(AN205&lt;=1680,1,5)))))))</f>
        <v>1</v>
      </c>
      <c r="AY205" s="129">
        <f>IF(AN205&gt;120,ROUND(((((K205+M205+O205)*30)+(J205+L205+N205))/50+(((Q205+S205+U205+W205+Y205+AA205)*40)+(P205+R205+T205+V205+X205+Z205))/50+(AC205+AE205+AG205+AI205+AK205+AM205)*2),0),IF((J205+L205+N205+P205+R205+T205+V205+X205+Z205)&lt;=0,0,IF((J205+L205+N205+P205+R205+T205+V205+X205+Z205)&lt;=20,1,IF((J205+L205+N205+P205+R205+T205+V205+X205+Z205)&lt;=40,2,IF((J205+L205+N205+P205+R205+T205+V205+X205+Z205)&lt;=60,3,IF((J205+L205+N205+P205+R205+T205+V205+X205+Z205)&lt;=80,4,IF((J205+L205+N205+P205+R205+T205+V205+X205+Z205)&lt;=100,5,IF((J205+L205+N205+P205+R205+T205+V205+X205+Z205)&lt;=120,6,0)))))))+((AC205+AE205+AG205+AI205+AK205+AM205)*2))</f>
        <v>4</v>
      </c>
      <c r="AZ205" s="113">
        <f>SUM(AX205:AY205)</f>
        <v>5</v>
      </c>
      <c r="BA205" s="113">
        <f>SUM(AP205)-AX205</f>
        <v>0</v>
      </c>
      <c r="BB205" s="113">
        <f>SUM(AQ205)-AY205</f>
        <v>-1</v>
      </c>
      <c r="BC205" s="113">
        <f>SUM(AR205)-AZ205</f>
        <v>-1</v>
      </c>
      <c r="BD205" s="130">
        <f>SUM(BC205)/AZ205*100</f>
        <v>-20</v>
      </c>
      <c r="BE205" s="113">
        <v>0</v>
      </c>
      <c r="BF205" s="113"/>
      <c r="BG205" s="113"/>
      <c r="BH205" s="113">
        <f>SUM(BC205)-BE205-BF205+BG205</f>
        <v>-1</v>
      </c>
      <c r="BI205" s="130">
        <f>SUM(BH205)/AZ205*100</f>
        <v>-20</v>
      </c>
      <c r="BK205" s="112"/>
      <c r="BL205" s="150"/>
      <c r="BM205" s="112"/>
      <c r="BN205" s="112"/>
      <c r="BO205" s="112"/>
      <c r="BP205" s="112"/>
      <c r="BQ205" s="112"/>
      <c r="BR205" s="112"/>
      <c r="BS205" s="112"/>
      <c r="BT205" s="112"/>
      <c r="BU205" s="112"/>
      <c r="BV205" s="112"/>
      <c r="BW205" s="112"/>
      <c r="BX205" s="112"/>
      <c r="BY205" s="112"/>
      <c r="BZ205" s="112"/>
      <c r="CA205" s="112"/>
      <c r="CB205" s="112"/>
      <c r="CC205" s="112"/>
      <c r="CD205" s="112"/>
      <c r="CE205" s="112"/>
      <c r="CF205" s="112"/>
      <c r="CG205" s="112"/>
      <c r="CH205" s="112"/>
      <c r="CI205" s="112"/>
      <c r="CJ205" s="112"/>
      <c r="CK205" s="112"/>
      <c r="CL205" s="112"/>
      <c r="CM205" s="112"/>
      <c r="CN205" s="112"/>
      <c r="CO205" s="112"/>
    </row>
    <row r="206" spans="1:93" s="161" customFormat="1">
      <c r="A206" s="154"/>
      <c r="B206" s="154"/>
      <c r="C206" s="155" t="s">
        <v>369</v>
      </c>
      <c r="D206" s="155"/>
      <c r="E206" s="155"/>
      <c r="F206" s="155"/>
      <c r="G206" s="154"/>
      <c r="H206" s="154"/>
      <c r="I206" s="154"/>
      <c r="J206" s="156" t="s">
        <v>374</v>
      </c>
      <c r="K206" s="157"/>
      <c r="L206" s="154"/>
      <c r="M206" s="157"/>
      <c r="N206" s="154"/>
      <c r="O206" s="157"/>
      <c r="P206" s="154"/>
      <c r="Q206" s="157"/>
      <c r="R206" s="154"/>
      <c r="S206" s="157"/>
      <c r="T206" s="154"/>
      <c r="U206" s="157"/>
      <c r="V206" s="154"/>
      <c r="W206" s="157"/>
      <c r="X206" s="154"/>
      <c r="Y206" s="157"/>
      <c r="Z206" s="154"/>
      <c r="AA206" s="157"/>
      <c r="AB206" s="154"/>
      <c r="AC206" s="157"/>
      <c r="AD206" s="154"/>
      <c r="AE206" s="157"/>
      <c r="AF206" s="157"/>
      <c r="AG206" s="157"/>
      <c r="AH206" s="154"/>
      <c r="AI206" s="157"/>
      <c r="AJ206" s="154"/>
      <c r="AK206" s="157"/>
      <c r="AL206" s="154"/>
      <c r="AM206" s="157"/>
      <c r="AN206" s="154"/>
      <c r="AO206" s="154"/>
      <c r="AP206" s="154"/>
      <c r="AQ206" s="154"/>
      <c r="AR206" s="154"/>
      <c r="AS206" s="154"/>
      <c r="AT206" s="185"/>
      <c r="AU206" s="154"/>
      <c r="AV206" s="185"/>
      <c r="AW206" s="154"/>
      <c r="AX206" s="158"/>
      <c r="AY206" s="159"/>
      <c r="AZ206" s="154"/>
      <c r="BA206" s="154"/>
      <c r="BB206" s="154"/>
      <c r="BC206" s="154"/>
      <c r="BD206" s="160"/>
      <c r="BE206" s="154"/>
      <c r="BF206" s="154"/>
      <c r="BG206" s="154"/>
      <c r="BH206" s="154"/>
      <c r="BI206" s="160"/>
      <c r="BK206" s="162"/>
      <c r="BL206" s="150"/>
      <c r="BM206" s="162"/>
      <c r="BN206" s="162"/>
      <c r="BO206" s="162"/>
      <c r="BP206" s="162"/>
      <c r="BQ206" s="162"/>
      <c r="BR206" s="162"/>
      <c r="BS206" s="162"/>
      <c r="BT206" s="162"/>
      <c r="BU206" s="162"/>
      <c r="BV206" s="162"/>
      <c r="BW206" s="162"/>
      <c r="BX206" s="162"/>
      <c r="BY206" s="162"/>
      <c r="BZ206" s="162"/>
      <c r="CA206" s="162"/>
      <c r="CB206" s="162"/>
      <c r="CC206" s="162"/>
      <c r="CD206" s="162"/>
      <c r="CE206" s="162"/>
      <c r="CF206" s="162"/>
      <c r="CG206" s="162"/>
      <c r="CH206" s="162"/>
      <c r="CI206" s="162"/>
      <c r="CJ206" s="162"/>
      <c r="CK206" s="162"/>
      <c r="CL206" s="162"/>
      <c r="CM206" s="162"/>
      <c r="CN206" s="162"/>
      <c r="CO206" s="162"/>
    </row>
    <row r="207" spans="1:93" s="161" customFormat="1">
      <c r="A207" s="154"/>
      <c r="B207" s="154"/>
      <c r="C207" s="155" t="s">
        <v>513</v>
      </c>
      <c r="D207" s="155"/>
      <c r="E207" s="155"/>
      <c r="F207" s="155"/>
      <c r="G207" s="154"/>
      <c r="H207" s="154"/>
      <c r="I207" s="154"/>
      <c r="J207" s="156" t="s">
        <v>610</v>
      </c>
      <c r="K207" s="157"/>
      <c r="L207" s="154"/>
      <c r="M207" s="157"/>
      <c r="N207" s="154"/>
      <c r="O207" s="157"/>
      <c r="P207" s="154"/>
      <c r="Q207" s="157"/>
      <c r="R207" s="154"/>
      <c r="S207" s="157"/>
      <c r="T207" s="154"/>
      <c r="U207" s="157"/>
      <c r="V207" s="154"/>
      <c r="W207" s="157"/>
      <c r="X207" s="154"/>
      <c r="Y207" s="157"/>
      <c r="Z207" s="154"/>
      <c r="AA207" s="157"/>
      <c r="AB207" s="154"/>
      <c r="AC207" s="157"/>
      <c r="AD207" s="154"/>
      <c r="AE207" s="157"/>
      <c r="AF207" s="157"/>
      <c r="AG207" s="157"/>
      <c r="AH207" s="154"/>
      <c r="AI207" s="157"/>
      <c r="AJ207" s="154"/>
      <c r="AK207" s="157"/>
      <c r="AL207" s="154"/>
      <c r="AM207" s="157"/>
      <c r="AN207" s="154"/>
      <c r="AO207" s="154"/>
      <c r="AP207" s="154"/>
      <c r="AQ207" s="154"/>
      <c r="AR207" s="154"/>
      <c r="AS207" s="154"/>
      <c r="AT207" s="185"/>
      <c r="AU207" s="154"/>
      <c r="AV207" s="185"/>
      <c r="AW207" s="154"/>
      <c r="AX207" s="158"/>
      <c r="AY207" s="159"/>
      <c r="AZ207" s="154"/>
      <c r="BA207" s="154"/>
      <c r="BB207" s="154"/>
      <c r="BC207" s="154"/>
      <c r="BD207" s="160"/>
      <c r="BE207" s="154"/>
      <c r="BF207" s="154"/>
      <c r="BG207" s="154"/>
      <c r="BH207" s="154"/>
      <c r="BI207" s="160"/>
      <c r="BK207" s="162"/>
      <c r="BL207" s="150"/>
      <c r="BM207" s="162"/>
      <c r="BN207" s="162"/>
      <c r="BO207" s="162"/>
      <c r="BP207" s="162"/>
      <c r="BQ207" s="162"/>
      <c r="BR207" s="162"/>
      <c r="BS207" s="162"/>
      <c r="BT207" s="162"/>
      <c r="BU207" s="162"/>
      <c r="BV207" s="162"/>
      <c r="BW207" s="162"/>
      <c r="BX207" s="162"/>
      <c r="BY207" s="162"/>
      <c r="BZ207" s="162"/>
      <c r="CA207" s="162"/>
      <c r="CB207" s="162"/>
      <c r="CC207" s="162"/>
      <c r="CD207" s="162"/>
      <c r="CE207" s="162"/>
      <c r="CF207" s="162"/>
      <c r="CG207" s="162"/>
      <c r="CH207" s="162"/>
      <c r="CI207" s="162"/>
      <c r="CJ207" s="162"/>
      <c r="CK207" s="162"/>
      <c r="CL207" s="162"/>
      <c r="CM207" s="162"/>
      <c r="CN207" s="162"/>
      <c r="CO207" s="162"/>
    </row>
    <row r="208" spans="1:93" s="111" customFormat="1">
      <c r="A208" s="113">
        <v>67</v>
      </c>
      <c r="B208" s="113">
        <v>40010156</v>
      </c>
      <c r="C208" s="126" t="s">
        <v>86</v>
      </c>
      <c r="D208" s="126" t="s">
        <v>210</v>
      </c>
      <c r="E208" s="126" t="s">
        <v>184</v>
      </c>
      <c r="F208" s="126" t="s">
        <v>181</v>
      </c>
      <c r="G208" s="113">
        <v>33</v>
      </c>
      <c r="H208" s="113">
        <v>4</v>
      </c>
      <c r="I208" s="113" t="s">
        <v>283</v>
      </c>
      <c r="J208" s="113">
        <v>0</v>
      </c>
      <c r="K208" s="114">
        <f>IF(J208=0,0,IF(J208&lt;10,1,IF(MOD(J208,30)&lt;10,ROUNDDOWN(J208/30,0),ROUNDUP(J208/30,0))))</f>
        <v>0</v>
      </c>
      <c r="L208" s="113">
        <v>0</v>
      </c>
      <c r="M208" s="114">
        <f>IF(L208=0,0,IF(L208&lt;10,1,IF(MOD(L208,30)&lt;10,ROUNDDOWN(L208/30,0),ROUNDUP(L208/30,0))))</f>
        <v>0</v>
      </c>
      <c r="N208" s="113">
        <v>0</v>
      </c>
      <c r="O208" s="114">
        <f>IF(N208=0,0,IF(N208&lt;10,1,IF(MOD(N208,30)&lt;10,ROUNDDOWN(N208/30,0),ROUNDUP(N208/30,0))))</f>
        <v>0</v>
      </c>
      <c r="P208" s="113">
        <v>23</v>
      </c>
      <c r="Q208" s="114">
        <f>IF(P208=0,0,IF(P208&lt;10,1,IF(MOD(P208,40)&lt;10,ROUNDDOWN(P208/40,0),ROUNDUP(P208/40,0))))</f>
        <v>1</v>
      </c>
      <c r="R208" s="113">
        <v>12</v>
      </c>
      <c r="S208" s="114">
        <f>IF(R208=0,0,IF(R208&lt;10,1,IF(MOD(R208,40)&lt;10,ROUNDDOWN(R208/40,0),ROUNDUP(R208/40,0))))</f>
        <v>1</v>
      </c>
      <c r="T208" s="113">
        <v>10</v>
      </c>
      <c r="U208" s="114">
        <f>IF(T208=0,0,IF(T208&lt;10,1,IF(MOD(T208,40)&lt;10,ROUNDDOWN(T208/40,0),ROUNDUP(T208/40,0))))</f>
        <v>1</v>
      </c>
      <c r="V208" s="113">
        <v>14</v>
      </c>
      <c r="W208" s="114">
        <f>IF(V208=0,0,IF(V208&lt;10,1,IF(MOD(V208,40)&lt;10,ROUNDDOWN(V208/40,0),ROUNDUP(V208/40,0))))</f>
        <v>1</v>
      </c>
      <c r="X208" s="113">
        <v>15</v>
      </c>
      <c r="Y208" s="114">
        <f>IF(X208=0,0,IF(X208&lt;10,1,IF(MOD(X208,40)&lt;10,ROUNDDOWN(X208/40,0),ROUNDUP(X208/40,0))))</f>
        <v>1</v>
      </c>
      <c r="Z208" s="113">
        <v>14</v>
      </c>
      <c r="AA208" s="114">
        <f>IF(Z208=0,0,IF(Z208&lt;10,1,IF(MOD(Z208,40)&lt;10,ROUNDDOWN(Z208/40,0),ROUNDUP(Z208/40,0))))</f>
        <v>1</v>
      </c>
      <c r="AB208" s="113"/>
      <c r="AC208" s="114">
        <f>IF(AB208=0,0,IF(AB208&lt;10,1,IF(MOD(AB208,40)&lt;10,ROUNDDOWN(AB208/40,0),ROUNDUP(AB208/40,0))))</f>
        <v>0</v>
      </c>
      <c r="AD208" s="113"/>
      <c r="AE208" s="114">
        <f>IF(AD208=0,0,IF(AD208&lt;10,1,IF(MOD(AD208,40)&lt;10,ROUNDDOWN(AD208/40,0),ROUNDUP(AD208/40,0))))</f>
        <v>0</v>
      </c>
      <c r="AF208" s="114"/>
      <c r="AG208" s="114">
        <f>IF(AF208=0,0,IF(AF208&lt;10,1,IF(MOD(AF208,40)&lt;10,ROUNDDOWN(AF208/40,0),ROUNDUP(AF208/40,0))))</f>
        <v>0</v>
      </c>
      <c r="AH208" s="113"/>
      <c r="AI208" s="114">
        <f>IF(AH208=0,0,IF(AH208&lt;10,1,IF(MOD(AH208,40)&lt;10,ROUNDDOWN(AH208/40,0),ROUNDUP(AH208/40,0))))</f>
        <v>0</v>
      </c>
      <c r="AJ208" s="113"/>
      <c r="AK208" s="114">
        <f>IF(AJ208=0,0,IF(AJ208&lt;10,1,IF(MOD(AJ208,40)&lt;10,ROUNDDOWN(AJ208/40,0),ROUNDUP(AJ208/40,0))))</f>
        <v>0</v>
      </c>
      <c r="AL208" s="113"/>
      <c r="AM208" s="114">
        <f>IF(AL208=0,0,IF(AL208&lt;10,1,IF(MOD(AL208,40)&lt;10,ROUNDDOWN(AL208/40,0),ROUNDUP(AL208/40,0))))</f>
        <v>0</v>
      </c>
      <c r="AN208" s="113">
        <f>SUM(J208+L208+N208+P208+R208+T208+V208+X208+Z208+AB208+AD208+AF208+AH208+AJ208+AL208)</f>
        <v>88</v>
      </c>
      <c r="AO208" s="113">
        <f>SUM(K208+M208+O208+Q208+S208+U208+W208+Y208+AA208+AC208+AE208+AG208+AI208+AK208+AM208)</f>
        <v>6</v>
      </c>
      <c r="AP208" s="113">
        <v>1</v>
      </c>
      <c r="AQ208" s="113">
        <v>4</v>
      </c>
      <c r="AR208" s="113">
        <f>SUM(AP208:AQ208)</f>
        <v>5</v>
      </c>
      <c r="AS208" s="142">
        <v>1</v>
      </c>
      <c r="AT208" s="185">
        <v>0</v>
      </c>
      <c r="AU208" s="142">
        <v>4</v>
      </c>
      <c r="AV208" s="185">
        <v>0</v>
      </c>
      <c r="AW208" s="142">
        <f>SUM(AS208:AV208)</f>
        <v>5</v>
      </c>
      <c r="AX208" s="128">
        <f>IF(AN208&lt;=0,0,IF(AN208&lt;=359,1,IF(AN208&lt;=719,2,IF(AN208&lt;=1079,3,IF(AN208&lt;=1679,4,IF(AN208&lt;=1680,5,IF(AN208&lt;=1680,1,5)))))))</f>
        <v>1</v>
      </c>
      <c r="AY208" s="129">
        <f>IF(AN208&gt;120,ROUND(((((K208+M208+O208)*30)+(J208+L208+N208))/50+(((Q208+S208+U208+W208+Y208+AA208)*40)+(P208+R208+T208+V208+X208+Z208))/50+(AC208+AE208+AG208+AI208+AK208+AM208)*2),0),IF((J208+L208+N208+P208+R208+T208+V208+X208+Z208)&lt;=0,0,IF((J208+L208+N208+P208+R208+T208+V208+X208+Z208)&lt;=20,1,IF((J208+L208+N208+P208+R208+T208+V208+X208+Z208)&lt;=40,2,IF((J208+L208+N208+P208+R208+T208+V208+X208+Z208)&lt;=60,3,IF((J208+L208+N208+P208+R208+T208+V208+X208+Z208)&lt;=80,4,IF((J208+L208+N208+P208+R208+T208+V208+X208+Z208)&lt;=100,5,IF((J208+L208+N208+P208+R208+T208+V208+X208+Z208)&lt;=120,6,0)))))))+((AC208+AE208+AG208+AI208+AK208+AM208)*2))</f>
        <v>5</v>
      </c>
      <c r="AZ208" s="113">
        <f>SUM(AX208:AY208)</f>
        <v>6</v>
      </c>
      <c r="BA208" s="113">
        <f>SUM(AP208)-AX208</f>
        <v>0</v>
      </c>
      <c r="BB208" s="113">
        <f>SUM(AQ208)-AY208</f>
        <v>-1</v>
      </c>
      <c r="BC208" s="113">
        <f>SUM(AR208)-AZ208</f>
        <v>-1</v>
      </c>
      <c r="BD208" s="130">
        <f>SUM(BC208)/AZ208*100</f>
        <v>-16.666666666666664</v>
      </c>
      <c r="BE208" s="113">
        <v>1</v>
      </c>
      <c r="BF208" s="113"/>
      <c r="BG208" s="113"/>
      <c r="BH208" s="113">
        <f>SUM(BC208)-BE208-BF208+BG208</f>
        <v>-2</v>
      </c>
      <c r="BI208" s="130">
        <f>SUM(BH208)/AZ208*100</f>
        <v>-33.333333333333329</v>
      </c>
      <c r="BK208" s="112"/>
      <c r="BL208" s="150"/>
      <c r="BM208" s="112"/>
      <c r="BN208" s="112"/>
      <c r="BO208" s="112"/>
      <c r="BP208" s="112"/>
      <c r="BQ208" s="112"/>
      <c r="BR208" s="112"/>
      <c r="BS208" s="112"/>
      <c r="BT208" s="112"/>
      <c r="BU208" s="112"/>
      <c r="BV208" s="112"/>
      <c r="BW208" s="112"/>
      <c r="BX208" s="112"/>
      <c r="BY208" s="112"/>
      <c r="BZ208" s="112"/>
      <c r="CA208" s="112"/>
      <c r="CB208" s="112"/>
      <c r="CC208" s="112"/>
      <c r="CD208" s="112"/>
      <c r="CE208" s="112"/>
      <c r="CF208" s="112"/>
      <c r="CG208" s="112"/>
      <c r="CH208" s="112"/>
      <c r="CI208" s="112"/>
      <c r="CJ208" s="112"/>
      <c r="CK208" s="112"/>
      <c r="CL208" s="112"/>
      <c r="CM208" s="112"/>
      <c r="CN208" s="112"/>
      <c r="CO208" s="112"/>
    </row>
    <row r="209" spans="1:93" s="161" customFormat="1">
      <c r="A209" s="154"/>
      <c r="B209" s="154"/>
      <c r="C209" s="155" t="s">
        <v>369</v>
      </c>
      <c r="D209" s="155"/>
      <c r="E209" s="155"/>
      <c r="F209" s="155"/>
      <c r="G209" s="154"/>
      <c r="H209" s="154"/>
      <c r="I209" s="154"/>
      <c r="J209" s="156" t="s">
        <v>489</v>
      </c>
      <c r="K209" s="157"/>
      <c r="L209" s="154"/>
      <c r="M209" s="157"/>
      <c r="N209" s="154"/>
      <c r="O209" s="157"/>
      <c r="P209" s="154"/>
      <c r="Q209" s="157"/>
      <c r="R209" s="154"/>
      <c r="S209" s="157"/>
      <c r="T209" s="154"/>
      <c r="U209" s="157"/>
      <c r="V209" s="154"/>
      <c r="W209" s="157"/>
      <c r="X209" s="154"/>
      <c r="Y209" s="157"/>
      <c r="Z209" s="154"/>
      <c r="AA209" s="157"/>
      <c r="AB209" s="154"/>
      <c r="AC209" s="157"/>
      <c r="AD209" s="154"/>
      <c r="AE209" s="157"/>
      <c r="AF209" s="157"/>
      <c r="AG209" s="157"/>
      <c r="AH209" s="154"/>
      <c r="AI209" s="157"/>
      <c r="AJ209" s="154"/>
      <c r="AK209" s="157"/>
      <c r="AL209" s="154"/>
      <c r="AM209" s="157"/>
      <c r="AN209" s="163"/>
      <c r="AO209" s="154"/>
      <c r="AP209" s="154"/>
      <c r="AQ209" s="154"/>
      <c r="AR209" s="154"/>
      <c r="AS209" s="154"/>
      <c r="AT209" s="185"/>
      <c r="AU209" s="154"/>
      <c r="AV209" s="185"/>
      <c r="AW209" s="154"/>
      <c r="AX209" s="158"/>
      <c r="AY209" s="159"/>
      <c r="AZ209" s="154"/>
      <c r="BA209" s="154"/>
      <c r="BB209" s="154"/>
      <c r="BC209" s="154"/>
      <c r="BD209" s="160"/>
      <c r="BE209" s="154"/>
      <c r="BF209" s="154"/>
      <c r="BG209" s="154"/>
      <c r="BH209" s="154"/>
      <c r="BI209" s="160"/>
      <c r="BK209" s="162"/>
      <c r="BL209" s="150"/>
      <c r="BM209" s="162"/>
      <c r="BN209" s="162"/>
      <c r="BO209" s="162"/>
      <c r="BP209" s="162"/>
      <c r="BQ209" s="162"/>
      <c r="BR209" s="162"/>
      <c r="BS209" s="162"/>
      <c r="BT209" s="162"/>
      <c r="BU209" s="162"/>
      <c r="BV209" s="162"/>
      <c r="BW209" s="162"/>
      <c r="BX209" s="162"/>
      <c r="BY209" s="162"/>
      <c r="BZ209" s="162"/>
      <c r="CA209" s="162"/>
      <c r="CB209" s="162"/>
      <c r="CC209" s="162"/>
      <c r="CD209" s="162"/>
      <c r="CE209" s="162"/>
      <c r="CF209" s="162"/>
      <c r="CG209" s="162"/>
      <c r="CH209" s="162"/>
      <c r="CI209" s="162"/>
      <c r="CJ209" s="162"/>
      <c r="CK209" s="162"/>
      <c r="CL209" s="162"/>
      <c r="CM209" s="162"/>
      <c r="CN209" s="162"/>
      <c r="CO209" s="162"/>
    </row>
    <row r="210" spans="1:93" s="161" customFormat="1">
      <c r="A210" s="154"/>
      <c r="B210" s="154"/>
      <c r="C210" s="155" t="s">
        <v>513</v>
      </c>
      <c r="D210" s="155"/>
      <c r="E210" s="155"/>
      <c r="F210" s="155"/>
      <c r="G210" s="154"/>
      <c r="H210" s="154"/>
      <c r="I210" s="154"/>
      <c r="J210" s="156" t="s">
        <v>617</v>
      </c>
      <c r="K210" s="157"/>
      <c r="L210" s="154"/>
      <c r="M210" s="157"/>
      <c r="N210" s="154"/>
      <c r="O210" s="157"/>
      <c r="P210" s="154"/>
      <c r="Q210" s="157"/>
      <c r="R210" s="154"/>
      <c r="S210" s="157"/>
      <c r="T210" s="154"/>
      <c r="U210" s="157"/>
      <c r="V210" s="154"/>
      <c r="W210" s="157"/>
      <c r="X210" s="154"/>
      <c r="Y210" s="157"/>
      <c r="Z210" s="154"/>
      <c r="AA210" s="157"/>
      <c r="AB210" s="154"/>
      <c r="AC210" s="157"/>
      <c r="AD210" s="154"/>
      <c r="AE210" s="157"/>
      <c r="AF210" s="157"/>
      <c r="AG210" s="157"/>
      <c r="AH210" s="154"/>
      <c r="AI210" s="157"/>
      <c r="AJ210" s="154"/>
      <c r="AK210" s="157"/>
      <c r="AL210" s="154"/>
      <c r="AM210" s="157"/>
      <c r="AN210" s="163"/>
      <c r="AO210" s="154"/>
      <c r="AP210" s="154"/>
      <c r="AQ210" s="154"/>
      <c r="AR210" s="154"/>
      <c r="AS210" s="154"/>
      <c r="AT210" s="185"/>
      <c r="AU210" s="154"/>
      <c r="AV210" s="185"/>
      <c r="AW210" s="154"/>
      <c r="AX210" s="158"/>
      <c r="AY210" s="159"/>
      <c r="AZ210" s="154"/>
      <c r="BA210" s="154"/>
      <c r="BB210" s="154"/>
      <c r="BC210" s="154"/>
      <c r="BD210" s="160"/>
      <c r="BE210" s="154"/>
      <c r="BF210" s="154"/>
      <c r="BG210" s="154"/>
      <c r="BH210" s="154"/>
      <c r="BI210" s="160"/>
      <c r="BK210" s="162"/>
      <c r="BL210" s="150"/>
      <c r="BM210" s="162"/>
      <c r="BN210" s="162"/>
      <c r="BO210" s="162"/>
      <c r="BP210" s="162"/>
      <c r="BQ210" s="162"/>
      <c r="BR210" s="162"/>
      <c r="BS210" s="162"/>
      <c r="BT210" s="162"/>
      <c r="BU210" s="162"/>
      <c r="BV210" s="162"/>
      <c r="BW210" s="162"/>
      <c r="BX210" s="162"/>
      <c r="BY210" s="162"/>
      <c r="BZ210" s="162"/>
      <c r="CA210" s="162"/>
      <c r="CB210" s="162"/>
      <c r="CC210" s="162"/>
      <c r="CD210" s="162"/>
      <c r="CE210" s="162"/>
      <c r="CF210" s="162"/>
      <c r="CG210" s="162"/>
      <c r="CH210" s="162"/>
      <c r="CI210" s="162"/>
      <c r="CJ210" s="162"/>
      <c r="CK210" s="162"/>
      <c r="CL210" s="162"/>
      <c r="CM210" s="162"/>
      <c r="CN210" s="162"/>
      <c r="CO210" s="162"/>
    </row>
    <row r="211" spans="1:93" s="111" customFormat="1">
      <c r="A211" s="113">
        <v>68</v>
      </c>
      <c r="B211" s="113">
        <v>40010024</v>
      </c>
      <c r="C211" s="126" t="s">
        <v>80</v>
      </c>
      <c r="D211" s="126" t="s">
        <v>189</v>
      </c>
      <c r="E211" s="126" t="s">
        <v>183</v>
      </c>
      <c r="F211" s="126" t="s">
        <v>181</v>
      </c>
      <c r="G211" s="113">
        <v>20</v>
      </c>
      <c r="H211" s="113">
        <v>4</v>
      </c>
      <c r="I211" s="113" t="s">
        <v>283</v>
      </c>
      <c r="J211" s="113">
        <v>4</v>
      </c>
      <c r="K211" s="114">
        <f>IF(J211=0,0,IF(J211&lt;10,1,IF(MOD(J211,30)&lt;10,ROUNDDOWN(J211/30,0),ROUNDUP(J211/30,0))))</f>
        <v>1</v>
      </c>
      <c r="L211" s="113">
        <v>9</v>
      </c>
      <c r="M211" s="114">
        <f>IF(L211=0,0,IF(L211&lt;10,1,IF(MOD(L211,30)&lt;10,ROUNDDOWN(L211/30,0),ROUNDUP(L211/30,0))))</f>
        <v>1</v>
      </c>
      <c r="N211" s="113">
        <v>11</v>
      </c>
      <c r="O211" s="114">
        <f>IF(N211=0,0,IF(N211&lt;10,1,IF(MOD(N211,30)&lt;10,ROUNDDOWN(N211/30,0),ROUNDUP(N211/30,0))))</f>
        <v>1</v>
      </c>
      <c r="P211" s="113">
        <v>5</v>
      </c>
      <c r="Q211" s="114">
        <f>IF(P211=0,0,IF(P211&lt;10,1,IF(MOD(P211,40)&lt;10,ROUNDDOWN(P211/40,0),ROUNDUP(P211/40,0))))</f>
        <v>1</v>
      </c>
      <c r="R211" s="113">
        <v>9</v>
      </c>
      <c r="S211" s="114">
        <f>IF(R211=0,0,IF(R211&lt;10,1,IF(MOD(R211,40)&lt;10,ROUNDDOWN(R211/40,0),ROUNDUP(R211/40,0))))</f>
        <v>1</v>
      </c>
      <c r="T211" s="113">
        <v>10</v>
      </c>
      <c r="U211" s="114">
        <f>IF(T211=0,0,IF(T211&lt;10,1,IF(MOD(T211,40)&lt;10,ROUNDDOWN(T211/40,0),ROUNDUP(T211/40,0))))</f>
        <v>1</v>
      </c>
      <c r="V211" s="113">
        <v>10</v>
      </c>
      <c r="W211" s="114">
        <f>IF(V211=0,0,IF(V211&lt;10,1,IF(MOD(V211,40)&lt;10,ROUNDDOWN(V211/40,0),ROUNDUP(V211/40,0))))</f>
        <v>1</v>
      </c>
      <c r="X211" s="113">
        <v>16</v>
      </c>
      <c r="Y211" s="114">
        <f>IF(X211=0,0,IF(X211&lt;10,1,IF(MOD(X211,40)&lt;10,ROUNDDOWN(X211/40,0),ROUNDUP(X211/40,0))))</f>
        <v>1</v>
      </c>
      <c r="Z211" s="113">
        <v>13</v>
      </c>
      <c r="AA211" s="114">
        <f>IF(Z211=0,0,IF(Z211&lt;10,1,IF(MOD(Z211,40)&lt;10,ROUNDDOWN(Z211/40,0),ROUNDUP(Z211/40,0))))</f>
        <v>1</v>
      </c>
      <c r="AB211" s="113"/>
      <c r="AC211" s="114">
        <f>IF(AB211=0,0,IF(AB211&lt;10,1,IF(MOD(AB211,40)&lt;10,ROUNDDOWN(AB211/40,0),ROUNDUP(AB211/40,0))))</f>
        <v>0</v>
      </c>
      <c r="AD211" s="113"/>
      <c r="AE211" s="114">
        <f>IF(AD211=0,0,IF(AD211&lt;10,1,IF(MOD(AD211,40)&lt;10,ROUNDDOWN(AD211/40,0),ROUNDUP(AD211/40,0))))</f>
        <v>0</v>
      </c>
      <c r="AF211" s="114"/>
      <c r="AG211" s="114">
        <f>IF(AF211=0,0,IF(AF211&lt;10,1,IF(MOD(AF211,40)&lt;10,ROUNDDOWN(AF211/40,0),ROUNDUP(AF211/40,0))))</f>
        <v>0</v>
      </c>
      <c r="AH211" s="113"/>
      <c r="AI211" s="114">
        <f>IF(AH211=0,0,IF(AH211&lt;10,1,IF(MOD(AH211,40)&lt;10,ROUNDDOWN(AH211/40,0),ROUNDUP(AH211/40,0))))</f>
        <v>0</v>
      </c>
      <c r="AJ211" s="113"/>
      <c r="AK211" s="114">
        <f>IF(AJ211=0,0,IF(AJ211&lt;10,1,IF(MOD(AJ211,40)&lt;10,ROUNDDOWN(AJ211/40,0),ROUNDUP(AJ211/40,0))))</f>
        <v>0</v>
      </c>
      <c r="AL211" s="113"/>
      <c r="AM211" s="114">
        <f>IF(AL211=0,0,IF(AL211&lt;10,1,IF(MOD(AL211,40)&lt;10,ROUNDDOWN(AL211/40,0),ROUNDUP(AL211/40,0))))</f>
        <v>0</v>
      </c>
      <c r="AN211" s="113">
        <f>SUM(J211+L211+N211+P211+R211+T211+V211+X211+Z211+AB211+AD211+AF211+AH211+AJ211+AL211)</f>
        <v>87</v>
      </c>
      <c r="AO211" s="113">
        <f>SUM(K211+M211+O211+Q211+S211+U211+W211+Y211+AA211+AC211+AE211+AG211+AI211+AK211+AM211)</f>
        <v>9</v>
      </c>
      <c r="AP211" s="113">
        <v>1</v>
      </c>
      <c r="AQ211" s="113">
        <v>4</v>
      </c>
      <c r="AR211" s="113">
        <f>SUM(AP211:AQ211)</f>
        <v>5</v>
      </c>
      <c r="AS211" s="142">
        <v>1</v>
      </c>
      <c r="AT211" s="185">
        <v>0</v>
      </c>
      <c r="AU211" s="142">
        <v>4</v>
      </c>
      <c r="AV211" s="185">
        <v>0</v>
      </c>
      <c r="AW211" s="142">
        <f>SUM(AS211:AV211)</f>
        <v>5</v>
      </c>
      <c r="AX211" s="128">
        <f>IF(AN211&lt;=0,0,IF(AN211&lt;=359,1,IF(AN211&lt;=719,2,IF(AN211&lt;=1079,3,IF(AN211&lt;=1679,4,IF(AN211&lt;=1680,5,IF(AN211&lt;=1680,1,5)))))))</f>
        <v>1</v>
      </c>
      <c r="AY211" s="129">
        <f>IF(AN211&gt;120,ROUND(((((K211+M211+O211)*30)+(J211+L211+N211))/50+(((Q211+S211+U211+W211+Y211+AA211)*40)+(P211+R211+T211+V211+X211+Z211))/50+(AC211+AE211+AG211+AI211+AK211+AM211)*2),0),IF((J211+L211+N211+P211+R211+T211+V211+X211+Z211)&lt;=0,0,IF((J211+L211+N211+P211+R211+T211+V211+X211+Z211)&lt;=20,1,IF((J211+L211+N211+P211+R211+T211+V211+X211+Z211)&lt;=40,2,IF((J211+L211+N211+P211+R211+T211+V211+X211+Z211)&lt;=60,3,IF((J211+L211+N211+P211+R211+T211+V211+X211+Z211)&lt;=80,4,IF((J211+L211+N211+P211+R211+T211+V211+X211+Z211)&lt;=100,5,IF((J211+L211+N211+P211+R211+T211+V211+X211+Z211)&lt;=120,6,0)))))))+((AC211+AE211+AG211+AI211+AK211+AM211)*2))</f>
        <v>5</v>
      </c>
      <c r="AZ211" s="113">
        <f>SUM(AX211:AY211)</f>
        <v>6</v>
      </c>
      <c r="BA211" s="113">
        <f>SUM(AP211)-AX211</f>
        <v>0</v>
      </c>
      <c r="BB211" s="113">
        <f>SUM(AQ211)-AY211</f>
        <v>-1</v>
      </c>
      <c r="BC211" s="113">
        <f>SUM(AR211)-AZ211</f>
        <v>-1</v>
      </c>
      <c r="BD211" s="130">
        <f>SUM(BC211)/AZ211*100</f>
        <v>-16.666666666666664</v>
      </c>
      <c r="BE211" s="113">
        <v>0</v>
      </c>
      <c r="BF211" s="113"/>
      <c r="BG211" s="113"/>
      <c r="BH211" s="113">
        <f>SUM(BC211)-BE211-BF211+BG211</f>
        <v>-1</v>
      </c>
      <c r="BI211" s="130">
        <f>SUM(BH211)/AZ211*100</f>
        <v>-16.666666666666664</v>
      </c>
      <c r="BK211" s="112"/>
      <c r="BL211" s="150"/>
      <c r="BM211" s="112"/>
      <c r="BN211" s="112"/>
      <c r="BO211" s="112"/>
      <c r="BP211" s="112"/>
      <c r="BQ211" s="112"/>
      <c r="BR211" s="112"/>
      <c r="BS211" s="112"/>
      <c r="BT211" s="112"/>
      <c r="BU211" s="112"/>
      <c r="BV211" s="112"/>
      <c r="BW211" s="112"/>
      <c r="BX211" s="112"/>
      <c r="BY211" s="112"/>
      <c r="BZ211" s="112"/>
      <c r="CA211" s="112"/>
      <c r="CB211" s="112"/>
      <c r="CC211" s="112"/>
      <c r="CD211" s="112"/>
      <c r="CE211" s="112"/>
      <c r="CF211" s="112"/>
      <c r="CG211" s="112"/>
      <c r="CH211" s="112"/>
      <c r="CI211" s="112"/>
      <c r="CJ211" s="112"/>
      <c r="CK211" s="112"/>
      <c r="CL211" s="112"/>
      <c r="CM211" s="112"/>
      <c r="CN211" s="112"/>
      <c r="CO211" s="112"/>
    </row>
    <row r="212" spans="1:93" s="161" customFormat="1">
      <c r="A212" s="154"/>
      <c r="B212" s="154"/>
      <c r="C212" s="155" t="s">
        <v>369</v>
      </c>
      <c r="D212" s="155"/>
      <c r="E212" s="155"/>
      <c r="F212" s="155"/>
      <c r="G212" s="154"/>
      <c r="H212" s="154"/>
      <c r="I212" s="154"/>
      <c r="J212" s="156" t="s">
        <v>389</v>
      </c>
      <c r="K212" s="157"/>
      <c r="L212" s="154"/>
      <c r="M212" s="157"/>
      <c r="N212" s="154"/>
      <c r="O212" s="157"/>
      <c r="P212" s="154"/>
      <c r="Q212" s="157"/>
      <c r="R212" s="154"/>
      <c r="S212" s="157"/>
      <c r="T212" s="154"/>
      <c r="U212" s="157"/>
      <c r="V212" s="154"/>
      <c r="W212" s="157"/>
      <c r="X212" s="154"/>
      <c r="Y212" s="157"/>
      <c r="Z212" s="154"/>
      <c r="AA212" s="157"/>
      <c r="AB212" s="154"/>
      <c r="AC212" s="157"/>
      <c r="AD212" s="154"/>
      <c r="AE212" s="157"/>
      <c r="AF212" s="157"/>
      <c r="AG212" s="157"/>
      <c r="AH212" s="154"/>
      <c r="AI212" s="157"/>
      <c r="AJ212" s="154"/>
      <c r="AK212" s="157"/>
      <c r="AL212" s="154"/>
      <c r="AM212" s="157"/>
      <c r="AN212" s="154"/>
      <c r="AO212" s="154"/>
      <c r="AP212" s="154"/>
      <c r="AQ212" s="154"/>
      <c r="AR212" s="154"/>
      <c r="AS212" s="154"/>
      <c r="AT212" s="185"/>
      <c r="AU212" s="154"/>
      <c r="AV212" s="185"/>
      <c r="AW212" s="154"/>
      <c r="AX212" s="158"/>
      <c r="AY212" s="159"/>
      <c r="AZ212" s="154"/>
      <c r="BA212" s="154"/>
      <c r="BB212" s="154"/>
      <c r="BC212" s="154"/>
      <c r="BD212" s="160"/>
      <c r="BE212" s="154"/>
      <c r="BF212" s="154"/>
      <c r="BG212" s="154"/>
      <c r="BH212" s="154"/>
      <c r="BI212" s="160"/>
      <c r="BK212" s="162"/>
      <c r="BL212" s="150"/>
      <c r="BM212" s="162"/>
      <c r="BN212" s="162"/>
      <c r="BO212" s="162"/>
      <c r="BP212" s="162"/>
      <c r="BQ212" s="162"/>
      <c r="BR212" s="162"/>
      <c r="BS212" s="162"/>
      <c r="BT212" s="162"/>
      <c r="BU212" s="162"/>
      <c r="BV212" s="162"/>
      <c r="BW212" s="162"/>
      <c r="BX212" s="162"/>
      <c r="BY212" s="162"/>
      <c r="BZ212" s="162"/>
      <c r="CA212" s="162"/>
      <c r="CB212" s="162"/>
      <c r="CC212" s="162"/>
      <c r="CD212" s="162"/>
      <c r="CE212" s="162"/>
      <c r="CF212" s="162"/>
      <c r="CG212" s="162"/>
      <c r="CH212" s="162"/>
      <c r="CI212" s="162"/>
      <c r="CJ212" s="162"/>
      <c r="CK212" s="162"/>
      <c r="CL212" s="162"/>
      <c r="CM212" s="162"/>
      <c r="CN212" s="162"/>
      <c r="CO212" s="162"/>
    </row>
    <row r="213" spans="1:93" s="161" customFormat="1">
      <c r="A213" s="154"/>
      <c r="B213" s="154"/>
      <c r="C213" s="155" t="s">
        <v>513</v>
      </c>
      <c r="D213" s="155"/>
      <c r="E213" s="155"/>
      <c r="F213" s="155"/>
      <c r="G213" s="154"/>
      <c r="H213" s="154"/>
      <c r="I213" s="154"/>
      <c r="J213" s="156" t="s">
        <v>618</v>
      </c>
      <c r="K213" s="157"/>
      <c r="L213" s="154"/>
      <c r="M213" s="157"/>
      <c r="N213" s="154"/>
      <c r="O213" s="157"/>
      <c r="P213" s="154"/>
      <c r="Q213" s="157"/>
      <c r="R213" s="154"/>
      <c r="S213" s="157"/>
      <c r="T213" s="154"/>
      <c r="U213" s="157"/>
      <c r="V213" s="154"/>
      <c r="W213" s="157"/>
      <c r="X213" s="154"/>
      <c r="Y213" s="157"/>
      <c r="Z213" s="154"/>
      <c r="AA213" s="157"/>
      <c r="AB213" s="154"/>
      <c r="AC213" s="157"/>
      <c r="AD213" s="154"/>
      <c r="AE213" s="157"/>
      <c r="AF213" s="157"/>
      <c r="AG213" s="157"/>
      <c r="AH213" s="154"/>
      <c r="AI213" s="157"/>
      <c r="AJ213" s="154"/>
      <c r="AK213" s="157"/>
      <c r="AL213" s="154"/>
      <c r="AM213" s="157"/>
      <c r="AN213" s="154"/>
      <c r="AO213" s="154"/>
      <c r="AP213" s="154"/>
      <c r="AQ213" s="154"/>
      <c r="AR213" s="154"/>
      <c r="AS213" s="154"/>
      <c r="AT213" s="185"/>
      <c r="AU213" s="154"/>
      <c r="AV213" s="185"/>
      <c r="AW213" s="154"/>
      <c r="AX213" s="158"/>
      <c r="AY213" s="159"/>
      <c r="AZ213" s="154"/>
      <c r="BA213" s="154"/>
      <c r="BB213" s="154"/>
      <c r="BC213" s="154"/>
      <c r="BD213" s="160"/>
      <c r="BE213" s="154"/>
      <c r="BF213" s="154"/>
      <c r="BG213" s="154"/>
      <c r="BH213" s="154"/>
      <c r="BI213" s="160"/>
      <c r="BK213" s="162"/>
      <c r="BL213" s="150"/>
      <c r="BM213" s="162"/>
      <c r="BN213" s="162"/>
      <c r="BO213" s="162"/>
      <c r="BP213" s="162"/>
      <c r="BQ213" s="162"/>
      <c r="BR213" s="162"/>
      <c r="BS213" s="162"/>
      <c r="BT213" s="162"/>
      <c r="BU213" s="162"/>
      <c r="BV213" s="162"/>
      <c r="BW213" s="162"/>
      <c r="BX213" s="162"/>
      <c r="BY213" s="162"/>
      <c r="BZ213" s="162"/>
      <c r="CA213" s="162"/>
      <c r="CB213" s="162"/>
      <c r="CC213" s="162"/>
      <c r="CD213" s="162"/>
      <c r="CE213" s="162"/>
      <c r="CF213" s="162"/>
      <c r="CG213" s="162"/>
      <c r="CH213" s="162"/>
      <c r="CI213" s="162"/>
      <c r="CJ213" s="162"/>
      <c r="CK213" s="162"/>
      <c r="CL213" s="162"/>
      <c r="CM213" s="162"/>
      <c r="CN213" s="162"/>
      <c r="CO213" s="162"/>
    </row>
    <row r="214" spans="1:93" s="111" customFormat="1">
      <c r="A214" s="113">
        <v>69</v>
      </c>
      <c r="B214" s="113">
        <v>40010118</v>
      </c>
      <c r="C214" s="126" t="s">
        <v>81</v>
      </c>
      <c r="D214" s="126" t="s">
        <v>203</v>
      </c>
      <c r="E214" s="126" t="s">
        <v>183</v>
      </c>
      <c r="F214" s="126" t="s">
        <v>181</v>
      </c>
      <c r="G214" s="113">
        <v>13</v>
      </c>
      <c r="H214" s="113">
        <v>1</v>
      </c>
      <c r="I214" s="113" t="s">
        <v>283</v>
      </c>
      <c r="J214" s="113">
        <v>0</v>
      </c>
      <c r="K214" s="114">
        <f>IF(J214=0,0,IF(J214&lt;10,1,IF(MOD(J214,30)&lt;10,ROUNDDOWN(J214/30,0),ROUNDUP(J214/30,0))))</f>
        <v>0</v>
      </c>
      <c r="L214" s="113">
        <v>3</v>
      </c>
      <c r="M214" s="114">
        <f>IF(L214=0,0,IF(L214&lt;10,1,IF(MOD(L214,30)&lt;10,ROUNDDOWN(L214/30,0),ROUNDUP(L214/30,0))))</f>
        <v>1</v>
      </c>
      <c r="N214" s="113">
        <v>6</v>
      </c>
      <c r="O214" s="114">
        <f>IF(N214=0,0,IF(N214&lt;10,1,IF(MOD(N214,30)&lt;10,ROUNDDOWN(N214/30,0),ROUNDUP(N214/30,0))))</f>
        <v>1</v>
      </c>
      <c r="P214" s="113">
        <v>9</v>
      </c>
      <c r="Q214" s="114">
        <f>IF(P214=0,0,IF(P214&lt;10,1,IF(MOD(P214,40)&lt;10,ROUNDDOWN(P214/40,0),ROUNDUP(P214/40,0))))</f>
        <v>1</v>
      </c>
      <c r="R214" s="113">
        <v>13</v>
      </c>
      <c r="S214" s="114">
        <f>IF(R214=0,0,IF(R214&lt;10,1,IF(MOD(R214,40)&lt;10,ROUNDDOWN(R214/40,0),ROUNDUP(R214/40,0))))</f>
        <v>1</v>
      </c>
      <c r="T214" s="113">
        <v>16</v>
      </c>
      <c r="U214" s="114">
        <f>IF(T214=0,0,IF(T214&lt;10,1,IF(MOD(T214,40)&lt;10,ROUNDDOWN(T214/40,0),ROUNDUP(T214/40,0))))</f>
        <v>1</v>
      </c>
      <c r="V214" s="113">
        <v>13</v>
      </c>
      <c r="W214" s="114">
        <f>IF(V214=0,0,IF(V214&lt;10,1,IF(MOD(V214,40)&lt;10,ROUNDDOWN(V214/40,0),ROUNDUP(V214/40,0))))</f>
        <v>1</v>
      </c>
      <c r="X214" s="113">
        <v>15</v>
      </c>
      <c r="Y214" s="114">
        <f>IF(X214=0,0,IF(X214&lt;10,1,IF(MOD(X214,40)&lt;10,ROUNDDOWN(X214/40,0),ROUNDUP(X214/40,0))))</f>
        <v>1</v>
      </c>
      <c r="Z214" s="113">
        <v>18</v>
      </c>
      <c r="AA214" s="114">
        <f>IF(Z214=0,0,IF(Z214&lt;10,1,IF(MOD(Z214,40)&lt;10,ROUNDDOWN(Z214/40,0),ROUNDUP(Z214/40,0))))</f>
        <v>1</v>
      </c>
      <c r="AB214" s="113"/>
      <c r="AC214" s="114">
        <f>IF(AB214=0,0,IF(AB214&lt;10,1,IF(MOD(AB214,40)&lt;10,ROUNDDOWN(AB214/40,0),ROUNDUP(AB214/40,0))))</f>
        <v>0</v>
      </c>
      <c r="AD214" s="113"/>
      <c r="AE214" s="114">
        <f>IF(AD214=0,0,IF(AD214&lt;10,1,IF(MOD(AD214,40)&lt;10,ROUNDDOWN(AD214/40,0),ROUNDUP(AD214/40,0))))</f>
        <v>0</v>
      </c>
      <c r="AF214" s="114"/>
      <c r="AG214" s="114">
        <f>IF(AF214=0,0,IF(AF214&lt;10,1,IF(MOD(AF214,40)&lt;10,ROUNDDOWN(AF214/40,0),ROUNDUP(AF214/40,0))))</f>
        <v>0</v>
      </c>
      <c r="AH214" s="113"/>
      <c r="AI214" s="114">
        <f>IF(AH214=0,0,IF(AH214&lt;10,1,IF(MOD(AH214,40)&lt;10,ROUNDDOWN(AH214/40,0),ROUNDUP(AH214/40,0))))</f>
        <v>0</v>
      </c>
      <c r="AJ214" s="113"/>
      <c r="AK214" s="114">
        <f>IF(AJ214=0,0,IF(AJ214&lt;10,1,IF(MOD(AJ214,40)&lt;10,ROUNDDOWN(AJ214/40,0),ROUNDUP(AJ214/40,0))))</f>
        <v>0</v>
      </c>
      <c r="AL214" s="113"/>
      <c r="AM214" s="114">
        <f>IF(AL214=0,0,IF(AL214&lt;10,1,IF(MOD(AL214,40)&lt;10,ROUNDDOWN(AL214/40,0),ROUNDUP(AL214/40,0))))</f>
        <v>0</v>
      </c>
      <c r="AN214" s="113">
        <f>SUM(J214+L214+N214+P214+R214+T214+V214+X214+Z214+AB214+AD214+AF214+AH214+AJ214+AL214)</f>
        <v>93</v>
      </c>
      <c r="AO214" s="113">
        <f>SUM(K214+M214+O214+Q214+S214+U214+W214+Y214+AA214+AC214+AE214+AG214+AI214+AK214+AM214)</f>
        <v>8</v>
      </c>
      <c r="AP214" s="113">
        <v>1</v>
      </c>
      <c r="AQ214" s="113">
        <v>4</v>
      </c>
      <c r="AR214" s="113">
        <f>SUM(AP214:AQ214)</f>
        <v>5</v>
      </c>
      <c r="AS214" s="142">
        <v>1</v>
      </c>
      <c r="AT214" s="185">
        <v>0</v>
      </c>
      <c r="AU214" s="142">
        <v>4</v>
      </c>
      <c r="AV214" s="185">
        <v>0</v>
      </c>
      <c r="AW214" s="142">
        <f>SUM(AS214:AV214)</f>
        <v>5</v>
      </c>
      <c r="AX214" s="128">
        <f>IF(AN214&lt;=0,0,IF(AN214&lt;=359,1,IF(AN214&lt;=719,2,IF(AN214&lt;=1079,3,IF(AN214&lt;=1679,4,IF(AN214&lt;=1680,5,IF(AN214&lt;=1680,1,5)))))))</f>
        <v>1</v>
      </c>
      <c r="AY214" s="129">
        <f>IF(AN214&gt;120,ROUND(((((K214+M214+O214)*30)+(J214+L214+N214))/50+(((Q214+S214+U214+W214+Y214+AA214)*40)+(P214+R214+T214+V214+X214+Z214))/50+(AC214+AE214+AG214+AI214+AK214+AM214)*2),0),IF((J214+L214+N214+P214+R214+T214+V214+X214+Z214)&lt;=0,0,IF((J214+L214+N214+P214+R214+T214+V214+X214+Z214)&lt;=20,1,IF((J214+L214+N214+P214+R214+T214+V214+X214+Z214)&lt;=40,2,IF((J214+L214+N214+P214+R214+T214+V214+X214+Z214)&lt;=60,3,IF((J214+L214+N214+P214+R214+T214+V214+X214+Z214)&lt;=80,4,IF((J214+L214+N214+P214+R214+T214+V214+X214+Z214)&lt;=100,5,IF((J214+L214+N214+P214+R214+T214+V214+X214+Z214)&lt;=120,6,0)))))))+((AC214+AE214+AG214+AI214+AK214+AM214)*2))</f>
        <v>5</v>
      </c>
      <c r="AZ214" s="113">
        <f>SUM(AX214:AY214)</f>
        <v>6</v>
      </c>
      <c r="BA214" s="113">
        <f>SUM(AP214)-AX214</f>
        <v>0</v>
      </c>
      <c r="BB214" s="113">
        <f>SUM(AQ214)-AY214</f>
        <v>-1</v>
      </c>
      <c r="BC214" s="113">
        <f>SUM(AR214)-AZ214</f>
        <v>-1</v>
      </c>
      <c r="BD214" s="130">
        <f>SUM(BC214)/AZ214*100</f>
        <v>-16.666666666666664</v>
      </c>
      <c r="BE214" s="113">
        <v>0</v>
      </c>
      <c r="BF214" s="113"/>
      <c r="BG214" s="113"/>
      <c r="BH214" s="113">
        <f>SUM(BC214)-BE214-BF214+BG214</f>
        <v>-1</v>
      </c>
      <c r="BI214" s="130">
        <f>SUM(BH214)/AZ214*100</f>
        <v>-16.666666666666664</v>
      </c>
      <c r="BK214" s="112"/>
      <c r="BL214" s="150"/>
      <c r="BM214" s="112"/>
      <c r="BN214" s="112"/>
      <c r="BO214" s="112"/>
      <c r="BP214" s="112"/>
      <c r="BQ214" s="112"/>
      <c r="BR214" s="112"/>
      <c r="BS214" s="112"/>
      <c r="BT214" s="112"/>
      <c r="BU214" s="112"/>
      <c r="BV214" s="112"/>
      <c r="BW214" s="112"/>
      <c r="BX214" s="112"/>
      <c r="BY214" s="112"/>
      <c r="BZ214" s="112"/>
      <c r="CA214" s="112"/>
      <c r="CB214" s="112"/>
      <c r="CC214" s="112"/>
      <c r="CD214" s="112"/>
      <c r="CE214" s="112"/>
      <c r="CF214" s="112"/>
      <c r="CG214" s="112"/>
      <c r="CH214" s="112"/>
      <c r="CI214" s="112"/>
      <c r="CJ214" s="112"/>
      <c r="CK214" s="112"/>
      <c r="CL214" s="112"/>
      <c r="CM214" s="112"/>
      <c r="CN214" s="112"/>
      <c r="CO214" s="112"/>
    </row>
    <row r="215" spans="1:93" s="161" customFormat="1">
      <c r="A215" s="154"/>
      <c r="B215" s="154"/>
      <c r="C215" s="155" t="s">
        <v>369</v>
      </c>
      <c r="D215" s="155"/>
      <c r="E215" s="155"/>
      <c r="F215" s="155"/>
      <c r="G215" s="154"/>
      <c r="H215" s="154"/>
      <c r="I215" s="154"/>
      <c r="J215" s="156" t="s">
        <v>436</v>
      </c>
      <c r="K215" s="157"/>
      <c r="L215" s="154"/>
      <c r="M215" s="157"/>
      <c r="N215" s="154"/>
      <c r="O215" s="157"/>
      <c r="P215" s="154"/>
      <c r="Q215" s="157"/>
      <c r="R215" s="154"/>
      <c r="S215" s="157"/>
      <c r="T215" s="154"/>
      <c r="U215" s="157"/>
      <c r="V215" s="154"/>
      <c r="W215" s="157"/>
      <c r="X215" s="154"/>
      <c r="Y215" s="157"/>
      <c r="Z215" s="154"/>
      <c r="AA215" s="157"/>
      <c r="AB215" s="154"/>
      <c r="AC215" s="157"/>
      <c r="AD215" s="154"/>
      <c r="AE215" s="157"/>
      <c r="AF215" s="157"/>
      <c r="AG215" s="157"/>
      <c r="AH215" s="154"/>
      <c r="AI215" s="157"/>
      <c r="AJ215" s="154"/>
      <c r="AK215" s="157"/>
      <c r="AL215" s="154"/>
      <c r="AM215" s="157"/>
      <c r="AN215" s="154"/>
      <c r="AO215" s="154"/>
      <c r="AP215" s="154"/>
      <c r="AQ215" s="154"/>
      <c r="AR215" s="154"/>
      <c r="AS215" s="154"/>
      <c r="AT215" s="185"/>
      <c r="AU215" s="154"/>
      <c r="AV215" s="185"/>
      <c r="AW215" s="154"/>
      <c r="AX215" s="158"/>
      <c r="AY215" s="159"/>
      <c r="AZ215" s="154"/>
      <c r="BA215" s="154"/>
      <c r="BB215" s="154"/>
      <c r="BC215" s="154"/>
      <c r="BD215" s="160"/>
      <c r="BE215" s="154"/>
      <c r="BF215" s="154"/>
      <c r="BG215" s="154"/>
      <c r="BH215" s="154"/>
      <c r="BI215" s="160"/>
      <c r="BK215" s="162"/>
      <c r="BL215" s="150"/>
      <c r="BM215" s="162"/>
      <c r="BN215" s="162"/>
      <c r="BO215" s="162"/>
      <c r="BP215" s="162"/>
      <c r="BQ215" s="162"/>
      <c r="BR215" s="162"/>
      <c r="BS215" s="162"/>
      <c r="BT215" s="162"/>
      <c r="BU215" s="162"/>
      <c r="BV215" s="162"/>
      <c r="BW215" s="162"/>
      <c r="BX215" s="162"/>
      <c r="BY215" s="162"/>
      <c r="BZ215" s="162"/>
      <c r="CA215" s="162"/>
      <c r="CB215" s="162"/>
      <c r="CC215" s="162"/>
      <c r="CD215" s="162"/>
      <c r="CE215" s="162"/>
      <c r="CF215" s="162"/>
      <c r="CG215" s="162"/>
      <c r="CH215" s="162"/>
      <c r="CI215" s="162"/>
      <c r="CJ215" s="162"/>
      <c r="CK215" s="162"/>
      <c r="CL215" s="162"/>
      <c r="CM215" s="162"/>
      <c r="CN215" s="162"/>
      <c r="CO215" s="162"/>
    </row>
    <row r="216" spans="1:93" s="161" customFormat="1">
      <c r="A216" s="154"/>
      <c r="B216" s="154"/>
      <c r="C216" s="155" t="s">
        <v>513</v>
      </c>
      <c r="D216" s="155"/>
      <c r="E216" s="155"/>
      <c r="F216" s="155"/>
      <c r="G216" s="154"/>
      <c r="H216" s="154"/>
      <c r="I216" s="154"/>
      <c r="J216" s="156" t="s">
        <v>620</v>
      </c>
      <c r="K216" s="157"/>
      <c r="L216" s="154"/>
      <c r="M216" s="157"/>
      <c r="N216" s="154"/>
      <c r="O216" s="157"/>
      <c r="P216" s="154"/>
      <c r="Q216" s="157"/>
      <c r="R216" s="154"/>
      <c r="S216" s="157"/>
      <c r="T216" s="154"/>
      <c r="U216" s="157"/>
      <c r="V216" s="154"/>
      <c r="W216" s="157"/>
      <c r="X216" s="154"/>
      <c r="Y216" s="157"/>
      <c r="Z216" s="154"/>
      <c r="AA216" s="157"/>
      <c r="AB216" s="154"/>
      <c r="AC216" s="157"/>
      <c r="AD216" s="154"/>
      <c r="AE216" s="157"/>
      <c r="AF216" s="157"/>
      <c r="AG216" s="157"/>
      <c r="AH216" s="154"/>
      <c r="AI216" s="157"/>
      <c r="AJ216" s="154"/>
      <c r="AK216" s="157"/>
      <c r="AL216" s="154"/>
      <c r="AM216" s="157"/>
      <c r="AN216" s="154"/>
      <c r="AO216" s="154"/>
      <c r="AP216" s="154"/>
      <c r="AQ216" s="154"/>
      <c r="AR216" s="154"/>
      <c r="AS216" s="154"/>
      <c r="AT216" s="185"/>
      <c r="AU216" s="154"/>
      <c r="AV216" s="185"/>
      <c r="AW216" s="154"/>
      <c r="AX216" s="158"/>
      <c r="AY216" s="159"/>
      <c r="AZ216" s="154"/>
      <c r="BA216" s="154"/>
      <c r="BB216" s="154"/>
      <c r="BC216" s="154"/>
      <c r="BD216" s="160"/>
      <c r="BE216" s="154"/>
      <c r="BF216" s="154"/>
      <c r="BG216" s="154"/>
      <c r="BH216" s="154"/>
      <c r="BI216" s="160"/>
      <c r="BK216" s="162"/>
      <c r="BL216" s="150"/>
      <c r="BM216" s="162"/>
      <c r="BN216" s="162"/>
      <c r="BO216" s="162"/>
      <c r="BP216" s="162"/>
      <c r="BQ216" s="162"/>
      <c r="BR216" s="162"/>
      <c r="BS216" s="162"/>
      <c r="BT216" s="162"/>
      <c r="BU216" s="162"/>
      <c r="BV216" s="162"/>
      <c r="BW216" s="162"/>
      <c r="BX216" s="162"/>
      <c r="BY216" s="162"/>
      <c r="BZ216" s="162"/>
      <c r="CA216" s="162"/>
      <c r="CB216" s="162"/>
      <c r="CC216" s="162"/>
      <c r="CD216" s="162"/>
      <c r="CE216" s="162"/>
      <c r="CF216" s="162"/>
      <c r="CG216" s="162"/>
      <c r="CH216" s="162"/>
      <c r="CI216" s="162"/>
      <c r="CJ216" s="162"/>
      <c r="CK216" s="162"/>
      <c r="CL216" s="162"/>
      <c r="CM216" s="162"/>
      <c r="CN216" s="162"/>
      <c r="CO216" s="162"/>
    </row>
    <row r="217" spans="1:93" s="111" customFormat="1">
      <c r="A217" s="113">
        <v>70</v>
      </c>
      <c r="B217" s="113">
        <v>40010122</v>
      </c>
      <c r="C217" s="126" t="s">
        <v>136</v>
      </c>
      <c r="D217" s="126" t="s">
        <v>204</v>
      </c>
      <c r="E217" s="126" t="s">
        <v>185</v>
      </c>
      <c r="F217" s="126" t="s">
        <v>181</v>
      </c>
      <c r="G217" s="113">
        <v>40</v>
      </c>
      <c r="H217" s="113">
        <v>1</v>
      </c>
      <c r="I217" s="113" t="s">
        <v>283</v>
      </c>
      <c r="J217" s="113">
        <v>6</v>
      </c>
      <c r="K217" s="114">
        <f>IF(J217=0,0,IF(J217&lt;10,1,IF(MOD(J217,30)&lt;10,ROUNDDOWN(J217/30,0),ROUNDUP(J217/30,0))))</f>
        <v>1</v>
      </c>
      <c r="L217" s="113">
        <v>9</v>
      </c>
      <c r="M217" s="114">
        <f>IF(L217=0,0,IF(L217&lt;10,1,IF(MOD(L217,30)&lt;10,ROUNDDOWN(L217/30,0),ROUNDUP(L217/30,0))))</f>
        <v>1</v>
      </c>
      <c r="N217" s="113">
        <v>12</v>
      </c>
      <c r="O217" s="114">
        <f>IF(N217=0,0,IF(N217&lt;10,1,IF(MOD(N217,30)&lt;10,ROUNDDOWN(N217/30,0),ROUNDUP(N217/30,0))))</f>
        <v>1</v>
      </c>
      <c r="P217" s="113">
        <v>11</v>
      </c>
      <c r="Q217" s="114">
        <f>IF(P217=0,0,IF(P217&lt;10,1,IF(MOD(P217,40)&lt;10,ROUNDDOWN(P217/40,0),ROUNDUP(P217/40,0))))</f>
        <v>1</v>
      </c>
      <c r="R217" s="113">
        <v>5</v>
      </c>
      <c r="S217" s="114">
        <f>IF(R217=0,0,IF(R217&lt;10,1,IF(MOD(R217,40)&lt;10,ROUNDDOWN(R217/40,0),ROUNDUP(R217/40,0))))</f>
        <v>1</v>
      </c>
      <c r="T217" s="113">
        <v>7</v>
      </c>
      <c r="U217" s="114">
        <f>IF(T217=0,0,IF(T217&lt;10,1,IF(MOD(T217,40)&lt;10,ROUNDDOWN(T217/40,0),ROUNDUP(T217/40,0))))</f>
        <v>1</v>
      </c>
      <c r="V217" s="113">
        <v>18</v>
      </c>
      <c r="W217" s="114">
        <f>IF(V217=0,0,IF(V217&lt;10,1,IF(MOD(V217,40)&lt;10,ROUNDDOWN(V217/40,0),ROUNDUP(V217/40,0))))</f>
        <v>1</v>
      </c>
      <c r="X217" s="113">
        <v>16</v>
      </c>
      <c r="Y217" s="114">
        <f>IF(X217=0,0,IF(X217&lt;10,1,IF(MOD(X217,40)&lt;10,ROUNDDOWN(X217/40,0),ROUNDUP(X217/40,0))))</f>
        <v>1</v>
      </c>
      <c r="Z217" s="113">
        <v>15</v>
      </c>
      <c r="AA217" s="114">
        <f>IF(Z217=0,0,IF(Z217&lt;10,1,IF(MOD(Z217,40)&lt;10,ROUNDDOWN(Z217/40,0),ROUNDUP(Z217/40,0))))</f>
        <v>1</v>
      </c>
      <c r="AB217" s="113"/>
      <c r="AC217" s="114">
        <f>IF(AB217=0,0,IF(AB217&lt;10,1,IF(MOD(AB217,40)&lt;10,ROUNDDOWN(AB217/40,0),ROUNDUP(AB217/40,0))))</f>
        <v>0</v>
      </c>
      <c r="AD217" s="113"/>
      <c r="AE217" s="114">
        <f>IF(AD217=0,0,IF(AD217&lt;10,1,IF(MOD(AD217,40)&lt;10,ROUNDDOWN(AD217/40,0),ROUNDUP(AD217/40,0))))</f>
        <v>0</v>
      </c>
      <c r="AF217" s="114"/>
      <c r="AG217" s="114">
        <f>IF(AF217=0,0,IF(AF217&lt;10,1,IF(MOD(AF217,40)&lt;10,ROUNDDOWN(AF217/40,0),ROUNDUP(AF217/40,0))))</f>
        <v>0</v>
      </c>
      <c r="AH217" s="113"/>
      <c r="AI217" s="114">
        <f>IF(AH217=0,0,IF(AH217&lt;10,1,IF(MOD(AH217,40)&lt;10,ROUNDDOWN(AH217/40,0),ROUNDUP(AH217/40,0))))</f>
        <v>0</v>
      </c>
      <c r="AJ217" s="113"/>
      <c r="AK217" s="114">
        <f>IF(AJ217=0,0,IF(AJ217&lt;10,1,IF(MOD(AJ217,40)&lt;10,ROUNDDOWN(AJ217/40,0),ROUNDUP(AJ217/40,0))))</f>
        <v>0</v>
      </c>
      <c r="AL217" s="113"/>
      <c r="AM217" s="114">
        <f>IF(AL217=0,0,IF(AL217&lt;10,1,IF(MOD(AL217,40)&lt;10,ROUNDDOWN(AL217/40,0),ROUNDUP(AL217/40,0))))</f>
        <v>0</v>
      </c>
      <c r="AN217" s="113">
        <f>SUM(J217+L217+N217+P217+R217+T217+V217+X217+Z217+AB217+AD217+AF217+AH217+AJ217+AL217)</f>
        <v>99</v>
      </c>
      <c r="AO217" s="113">
        <f>SUM(K217+M217+O217+Q217+S217+U217+W217+Y217+AA217+AC217+AE217+AG217+AI217+AK217+AM217)</f>
        <v>9</v>
      </c>
      <c r="AP217" s="113">
        <v>1</v>
      </c>
      <c r="AQ217" s="113">
        <v>4</v>
      </c>
      <c r="AR217" s="113">
        <f>SUM(AP217:AQ217)</f>
        <v>5</v>
      </c>
      <c r="AS217" s="142">
        <v>1</v>
      </c>
      <c r="AT217" s="185">
        <v>0</v>
      </c>
      <c r="AU217" s="142">
        <v>4</v>
      </c>
      <c r="AV217" s="185">
        <v>0</v>
      </c>
      <c r="AW217" s="142">
        <f>SUM(AS217:AV217)</f>
        <v>5</v>
      </c>
      <c r="AX217" s="128">
        <f>IF(AN217&lt;=0,0,IF(AN217&lt;=359,1,IF(AN217&lt;=719,2,IF(AN217&lt;=1079,3,IF(AN217&lt;=1679,4,IF(AN217&lt;=1680,5,IF(AN217&lt;=1680,1,5)))))))</f>
        <v>1</v>
      </c>
      <c r="AY217" s="129">
        <f>IF(AN217&gt;120,ROUND(((((K217+M217+O217)*30)+(J217+L217+N217))/50+(((Q217+S217+U217+W217+Y217+AA217)*40)+(P217+R217+T217+V217+X217+Z217))/50+(AC217+AE217+AG217+AI217+AK217+AM217)*2),0),IF((J217+L217+N217+P217+R217+T217+V217+X217+Z217)&lt;=0,0,IF((J217+L217+N217+P217+R217+T217+V217+X217+Z217)&lt;=20,1,IF((J217+L217+N217+P217+R217+T217+V217+X217+Z217)&lt;=40,2,IF((J217+L217+N217+P217+R217+T217+V217+X217+Z217)&lt;=60,3,IF((J217+L217+N217+P217+R217+T217+V217+X217+Z217)&lt;=80,4,IF((J217+L217+N217+P217+R217+T217+V217+X217+Z217)&lt;=100,5,IF((J217+L217+N217+P217+R217+T217+V217+X217+Z217)&lt;=120,6,0)))))))+((AC217+AE217+AG217+AI217+AK217+AM217)*2))</f>
        <v>5</v>
      </c>
      <c r="AZ217" s="113">
        <f>SUM(AX217:AY217)</f>
        <v>6</v>
      </c>
      <c r="BA217" s="113">
        <f>SUM(AP217)-AX217</f>
        <v>0</v>
      </c>
      <c r="BB217" s="113">
        <f>SUM(AQ217)-AY217</f>
        <v>-1</v>
      </c>
      <c r="BC217" s="113">
        <f>SUM(AR217)-AZ217</f>
        <v>-1</v>
      </c>
      <c r="BD217" s="130">
        <f>SUM(BC217)/AZ217*100</f>
        <v>-16.666666666666664</v>
      </c>
      <c r="BE217" s="113">
        <v>0</v>
      </c>
      <c r="BF217" s="113"/>
      <c r="BG217" s="113"/>
      <c r="BH217" s="113">
        <f>SUM(BC217)-BE217-BF217+BG217</f>
        <v>-1</v>
      </c>
      <c r="BI217" s="130">
        <f>SUM(BH217)/AZ217*100</f>
        <v>-16.666666666666664</v>
      </c>
      <c r="BK217" s="112"/>
      <c r="BL217" s="150"/>
      <c r="BM217" s="112"/>
      <c r="BN217" s="112"/>
      <c r="BO217" s="112"/>
      <c r="BP217" s="112"/>
      <c r="BQ217" s="112"/>
      <c r="BR217" s="112"/>
      <c r="BS217" s="112"/>
      <c r="BT217" s="112"/>
      <c r="BU217" s="112"/>
      <c r="BV217" s="112"/>
      <c r="BW217" s="112"/>
      <c r="BX217" s="112"/>
      <c r="BY217" s="112"/>
      <c r="BZ217" s="112"/>
      <c r="CA217" s="112"/>
      <c r="CB217" s="112"/>
      <c r="CC217" s="112"/>
      <c r="CD217" s="112"/>
      <c r="CE217" s="112"/>
      <c r="CF217" s="112"/>
      <c r="CG217" s="112"/>
      <c r="CH217" s="112"/>
      <c r="CI217" s="112"/>
      <c r="CJ217" s="112"/>
      <c r="CK217" s="112"/>
      <c r="CL217" s="112"/>
      <c r="CM217" s="112"/>
      <c r="CN217" s="112"/>
      <c r="CO217" s="112"/>
    </row>
    <row r="218" spans="1:93" s="161" customFormat="1">
      <c r="A218" s="154"/>
      <c r="B218" s="154"/>
      <c r="C218" s="155" t="s">
        <v>369</v>
      </c>
      <c r="D218" s="155"/>
      <c r="E218" s="155"/>
      <c r="F218" s="155"/>
      <c r="G218" s="154"/>
      <c r="H218" s="154"/>
      <c r="I218" s="154"/>
      <c r="J218" s="156" t="s">
        <v>413</v>
      </c>
      <c r="K218" s="157"/>
      <c r="L218" s="154"/>
      <c r="M218" s="157"/>
      <c r="N218" s="154"/>
      <c r="O218" s="157"/>
      <c r="P218" s="154"/>
      <c r="Q218" s="157"/>
      <c r="R218" s="154"/>
      <c r="S218" s="157"/>
      <c r="T218" s="154"/>
      <c r="U218" s="157"/>
      <c r="V218" s="154"/>
      <c r="W218" s="157"/>
      <c r="X218" s="154"/>
      <c r="Y218" s="157"/>
      <c r="Z218" s="154"/>
      <c r="AA218" s="157"/>
      <c r="AB218" s="154"/>
      <c r="AC218" s="157"/>
      <c r="AD218" s="154"/>
      <c r="AE218" s="157"/>
      <c r="AF218" s="157"/>
      <c r="AG218" s="157"/>
      <c r="AH218" s="154"/>
      <c r="AI218" s="157"/>
      <c r="AJ218" s="154"/>
      <c r="AK218" s="157"/>
      <c r="AL218" s="154"/>
      <c r="AM218" s="157"/>
      <c r="AN218" s="154"/>
      <c r="AO218" s="154"/>
      <c r="AP218" s="154"/>
      <c r="AQ218" s="154"/>
      <c r="AR218" s="154"/>
      <c r="AS218" s="154"/>
      <c r="AT218" s="185"/>
      <c r="AU218" s="154"/>
      <c r="AV218" s="185"/>
      <c r="AW218" s="154"/>
      <c r="AX218" s="158"/>
      <c r="AY218" s="159"/>
      <c r="AZ218" s="154"/>
      <c r="BA218" s="154"/>
      <c r="BB218" s="154"/>
      <c r="BC218" s="154"/>
      <c r="BD218" s="160"/>
      <c r="BE218" s="154"/>
      <c r="BF218" s="154"/>
      <c r="BG218" s="154"/>
      <c r="BH218" s="154"/>
      <c r="BI218" s="160"/>
      <c r="BK218" s="162"/>
      <c r="BL218" s="150"/>
      <c r="BM218" s="162"/>
      <c r="BN218" s="162"/>
      <c r="BO218" s="162"/>
      <c r="BP218" s="162"/>
      <c r="BQ218" s="162"/>
      <c r="BR218" s="162"/>
      <c r="BS218" s="162"/>
      <c r="BT218" s="162"/>
      <c r="BU218" s="162"/>
      <c r="BV218" s="162"/>
      <c r="BW218" s="162"/>
      <c r="BX218" s="162"/>
      <c r="BY218" s="162"/>
      <c r="BZ218" s="162"/>
      <c r="CA218" s="162"/>
      <c r="CB218" s="162"/>
      <c r="CC218" s="162"/>
      <c r="CD218" s="162"/>
      <c r="CE218" s="162"/>
      <c r="CF218" s="162"/>
      <c r="CG218" s="162"/>
      <c r="CH218" s="162"/>
      <c r="CI218" s="162"/>
      <c r="CJ218" s="162"/>
      <c r="CK218" s="162"/>
      <c r="CL218" s="162"/>
      <c r="CM218" s="162"/>
      <c r="CN218" s="162"/>
      <c r="CO218" s="162"/>
    </row>
    <row r="219" spans="1:93" s="161" customFormat="1">
      <c r="A219" s="154"/>
      <c r="B219" s="154"/>
      <c r="C219" s="155" t="s">
        <v>513</v>
      </c>
      <c r="D219" s="155"/>
      <c r="E219" s="155"/>
      <c r="F219" s="155"/>
      <c r="G219" s="154"/>
      <c r="H219" s="154"/>
      <c r="I219" s="154"/>
      <c r="J219" s="156" t="s">
        <v>621</v>
      </c>
      <c r="K219" s="157"/>
      <c r="L219" s="154"/>
      <c r="M219" s="157"/>
      <c r="N219" s="154"/>
      <c r="O219" s="157"/>
      <c r="P219" s="154"/>
      <c r="Q219" s="157"/>
      <c r="R219" s="154"/>
      <c r="S219" s="157"/>
      <c r="T219" s="154"/>
      <c r="U219" s="157"/>
      <c r="V219" s="154"/>
      <c r="W219" s="157"/>
      <c r="X219" s="154"/>
      <c r="Y219" s="157"/>
      <c r="Z219" s="154"/>
      <c r="AA219" s="157"/>
      <c r="AB219" s="154"/>
      <c r="AC219" s="157"/>
      <c r="AD219" s="154"/>
      <c r="AE219" s="157"/>
      <c r="AF219" s="157"/>
      <c r="AG219" s="157"/>
      <c r="AH219" s="154"/>
      <c r="AI219" s="157"/>
      <c r="AJ219" s="154"/>
      <c r="AK219" s="157"/>
      <c r="AL219" s="154"/>
      <c r="AM219" s="157"/>
      <c r="AN219" s="154"/>
      <c r="AO219" s="154"/>
      <c r="AP219" s="154"/>
      <c r="AQ219" s="154"/>
      <c r="AR219" s="154"/>
      <c r="AS219" s="154"/>
      <c r="AT219" s="185"/>
      <c r="AU219" s="154"/>
      <c r="AV219" s="185"/>
      <c r="AW219" s="154"/>
      <c r="AX219" s="158"/>
      <c r="AY219" s="159"/>
      <c r="AZ219" s="154"/>
      <c r="BA219" s="154"/>
      <c r="BB219" s="154"/>
      <c r="BC219" s="154"/>
      <c r="BD219" s="160"/>
      <c r="BE219" s="154"/>
      <c r="BF219" s="154"/>
      <c r="BG219" s="154"/>
      <c r="BH219" s="154"/>
      <c r="BI219" s="160"/>
      <c r="BK219" s="162"/>
      <c r="BL219" s="150"/>
      <c r="BM219" s="162"/>
      <c r="BN219" s="162"/>
      <c r="BO219" s="162"/>
      <c r="BP219" s="162"/>
      <c r="BQ219" s="162"/>
      <c r="BR219" s="162"/>
      <c r="BS219" s="162"/>
      <c r="BT219" s="162"/>
      <c r="BU219" s="162"/>
      <c r="BV219" s="162"/>
      <c r="BW219" s="162"/>
      <c r="BX219" s="162"/>
      <c r="BY219" s="162"/>
      <c r="BZ219" s="162"/>
      <c r="CA219" s="162"/>
      <c r="CB219" s="162"/>
      <c r="CC219" s="162"/>
      <c r="CD219" s="162"/>
      <c r="CE219" s="162"/>
      <c r="CF219" s="162"/>
      <c r="CG219" s="162"/>
      <c r="CH219" s="162"/>
      <c r="CI219" s="162"/>
      <c r="CJ219" s="162"/>
      <c r="CK219" s="162"/>
      <c r="CL219" s="162"/>
      <c r="CM219" s="162"/>
      <c r="CN219" s="162"/>
      <c r="CO219" s="162"/>
    </row>
    <row r="220" spans="1:93" s="111" customFormat="1">
      <c r="A220" s="113">
        <v>71</v>
      </c>
      <c r="B220" s="113">
        <v>40010120</v>
      </c>
      <c r="C220" s="126" t="s">
        <v>117</v>
      </c>
      <c r="D220" s="126" t="s">
        <v>204</v>
      </c>
      <c r="E220" s="126" t="s">
        <v>185</v>
      </c>
      <c r="F220" s="126" t="s">
        <v>181</v>
      </c>
      <c r="G220" s="113">
        <v>33</v>
      </c>
      <c r="H220" s="113">
        <v>1</v>
      </c>
      <c r="I220" s="113" t="s">
        <v>283</v>
      </c>
      <c r="J220" s="113">
        <v>0</v>
      </c>
      <c r="K220" s="114">
        <f>IF(J220=0,0,IF(J220&lt;10,1,IF(MOD(J220,30)&lt;10,ROUNDDOWN(J220/30,0),ROUNDUP(J220/30,0))))</f>
        <v>0</v>
      </c>
      <c r="L220" s="113">
        <v>33</v>
      </c>
      <c r="M220" s="114">
        <f>IF(L220=0,0,IF(L220&lt;10,1,IF(MOD(L220,30)&lt;10,ROUNDDOWN(L220/30,0),ROUNDUP(L220/30,0))))</f>
        <v>1</v>
      </c>
      <c r="N220" s="113">
        <v>29</v>
      </c>
      <c r="O220" s="114">
        <f>IF(N220=0,0,IF(N220&lt;10,1,IF(MOD(N220,30)&lt;10,ROUNDDOWN(N220/30,0),ROUNDUP(N220/30,0))))</f>
        <v>1</v>
      </c>
      <c r="P220" s="113">
        <v>21</v>
      </c>
      <c r="Q220" s="114">
        <f>IF(P220=0,0,IF(P220&lt;10,1,IF(MOD(P220,40)&lt;10,ROUNDDOWN(P220/40,0),ROUNDUP(P220/40,0))))</f>
        <v>1</v>
      </c>
      <c r="R220" s="113">
        <v>17</v>
      </c>
      <c r="S220" s="114">
        <f>IF(R220=0,0,IF(R220&lt;10,1,IF(MOD(R220,40)&lt;10,ROUNDDOWN(R220/40,0),ROUNDUP(R220/40,0))))</f>
        <v>1</v>
      </c>
      <c r="T220" s="113">
        <v>29</v>
      </c>
      <c r="U220" s="114">
        <f>IF(T220=0,0,IF(T220&lt;10,1,IF(MOD(T220,40)&lt;10,ROUNDDOWN(T220/40,0),ROUNDUP(T220/40,0))))</f>
        <v>1</v>
      </c>
      <c r="V220" s="113">
        <v>28</v>
      </c>
      <c r="W220" s="114">
        <f>IF(V220=0,0,IF(V220&lt;10,1,IF(MOD(V220,40)&lt;10,ROUNDDOWN(V220/40,0),ROUNDUP(V220/40,0))))</f>
        <v>1</v>
      </c>
      <c r="X220" s="113">
        <v>20</v>
      </c>
      <c r="Y220" s="114">
        <f>IF(X220=0,0,IF(X220&lt;10,1,IF(MOD(X220,40)&lt;10,ROUNDDOWN(X220/40,0),ROUNDUP(X220/40,0))))</f>
        <v>1</v>
      </c>
      <c r="Z220" s="113">
        <v>15</v>
      </c>
      <c r="AA220" s="114">
        <f>IF(Z220=0,0,IF(Z220&lt;10,1,IF(MOD(Z220,40)&lt;10,ROUNDDOWN(Z220/40,0),ROUNDUP(Z220/40,0))))</f>
        <v>1</v>
      </c>
      <c r="AB220" s="113"/>
      <c r="AC220" s="114">
        <f>IF(AB220=0,0,IF(AB220&lt;10,1,IF(MOD(AB220,40)&lt;10,ROUNDDOWN(AB220/40,0),ROUNDUP(AB220/40,0))))</f>
        <v>0</v>
      </c>
      <c r="AD220" s="113"/>
      <c r="AE220" s="114">
        <f>IF(AD220=0,0,IF(AD220&lt;10,1,IF(MOD(AD220,40)&lt;10,ROUNDDOWN(AD220/40,0),ROUNDUP(AD220/40,0))))</f>
        <v>0</v>
      </c>
      <c r="AF220" s="114"/>
      <c r="AG220" s="114">
        <f>IF(AF220=0,0,IF(AF220&lt;10,1,IF(MOD(AF220,40)&lt;10,ROUNDDOWN(AF220/40,0),ROUNDUP(AF220/40,0))))</f>
        <v>0</v>
      </c>
      <c r="AH220" s="113"/>
      <c r="AI220" s="114">
        <f>IF(AH220=0,0,IF(AH220&lt;10,1,IF(MOD(AH220,40)&lt;10,ROUNDDOWN(AH220/40,0),ROUNDUP(AH220/40,0))))</f>
        <v>0</v>
      </c>
      <c r="AJ220" s="113"/>
      <c r="AK220" s="114">
        <f>IF(AJ220=0,0,IF(AJ220&lt;10,1,IF(MOD(AJ220,40)&lt;10,ROUNDDOWN(AJ220/40,0),ROUNDUP(AJ220/40,0))))</f>
        <v>0</v>
      </c>
      <c r="AL220" s="113"/>
      <c r="AM220" s="114">
        <f>IF(AL220=0,0,IF(AL220&lt;10,1,IF(MOD(AL220,40)&lt;10,ROUNDDOWN(AL220/40,0),ROUNDUP(AL220/40,0))))</f>
        <v>0</v>
      </c>
      <c r="AN220" s="113">
        <f>SUM(J220+L220+N220+P220+R220+T220+V220+X220+Z220+AB220+AD220+AF220+AH220+AJ220+AL220)</f>
        <v>192</v>
      </c>
      <c r="AO220" s="113">
        <f>SUM(K220+M220+O220+Q220+S220+U220+W220+Y220+AA220+AC220+AE220+AG220+AI220+AK220+AM220)</f>
        <v>8</v>
      </c>
      <c r="AP220" s="113">
        <v>1</v>
      </c>
      <c r="AQ220" s="113">
        <v>9</v>
      </c>
      <c r="AR220" s="113">
        <f>SUM(AP220:AQ220)</f>
        <v>10</v>
      </c>
      <c r="AS220" s="142">
        <v>1</v>
      </c>
      <c r="AT220" s="185">
        <v>0</v>
      </c>
      <c r="AU220" s="142">
        <v>9</v>
      </c>
      <c r="AV220" s="185">
        <v>0</v>
      </c>
      <c r="AW220" s="142">
        <f>SUM(AS220:AV220)</f>
        <v>10</v>
      </c>
      <c r="AX220" s="128">
        <f>IF(AN220&lt;=0,0,IF(AN220&lt;=359,1,IF(AN220&lt;=719,2,IF(AN220&lt;=1079,3,IF(AN220&lt;=1679,4,IF(AN220&lt;=1680,5,IF(AN220&lt;=1680,1,5)))))))</f>
        <v>1</v>
      </c>
      <c r="AY220" s="129">
        <f>IF(AN220&gt;120,ROUND(((((K220+M220+O220)*30)+(J220+L220+N220))/50+(((Q220+S220+U220+W220+Y220+AA220)*40)+(P220+R220+T220+V220+X220+Z220))/50+(AC220+AE220+AG220+AI220+AK220+AM220)*2),0),IF((J220+L220+N220+P220+R220+T220+V220+X220+Z220)&lt;=0,0,IF((J220+L220+N220+P220+R220+T220+V220+X220+Z220)&lt;=20,1,IF((J220+L220+N220+P220+R220+T220+V220+X220+Z220)&lt;=40,2,IF((J220+L220+N220+P220+R220+T220+V220+X220+Z220)&lt;=60,3,IF((J220+L220+N220+P220+R220+T220+V220+X220+Z220)&lt;=80,4,IF((J220+L220+N220+P220+R220+T220+V220+X220+Z220)&lt;=100,5,IF((J220+L220+N220+P220+R220+T220+V220+X220+Z220)&lt;=120,6,0)))))))+((AC220+AE220+AG220+AI220+AK220+AM220)*2))</f>
        <v>10</v>
      </c>
      <c r="AZ220" s="113">
        <f>SUM(AX220:AY220)</f>
        <v>11</v>
      </c>
      <c r="BA220" s="113">
        <f>SUM(AP220)-AX220</f>
        <v>0</v>
      </c>
      <c r="BB220" s="113">
        <f>SUM(AQ220)-AY220</f>
        <v>-1</v>
      </c>
      <c r="BC220" s="113">
        <f>SUM(AR220)-AZ220</f>
        <v>-1</v>
      </c>
      <c r="BD220" s="130">
        <f>SUM(BC220)/AZ220*100</f>
        <v>-9.0909090909090917</v>
      </c>
      <c r="BE220" s="113">
        <v>0</v>
      </c>
      <c r="BF220" s="113"/>
      <c r="BG220" s="113"/>
      <c r="BH220" s="113">
        <f>SUM(BC220)-BE220-BF220+BG220</f>
        <v>-1</v>
      </c>
      <c r="BI220" s="130">
        <f>SUM(BH220)/AZ220*100</f>
        <v>-9.0909090909090917</v>
      </c>
      <c r="BK220" s="112"/>
      <c r="BL220" s="150"/>
      <c r="BM220" s="112"/>
      <c r="BN220" s="112"/>
      <c r="BO220" s="112"/>
      <c r="BP220" s="112"/>
      <c r="BQ220" s="112"/>
      <c r="BR220" s="112"/>
      <c r="BS220" s="112"/>
      <c r="BT220" s="112"/>
      <c r="BU220" s="112"/>
      <c r="BV220" s="112"/>
      <c r="BW220" s="112"/>
      <c r="BX220" s="112"/>
      <c r="BY220" s="112"/>
      <c r="BZ220" s="112"/>
      <c r="CA220" s="112"/>
      <c r="CB220" s="112"/>
      <c r="CC220" s="112"/>
      <c r="CD220" s="112"/>
      <c r="CE220" s="112"/>
      <c r="CF220" s="112"/>
      <c r="CG220" s="112"/>
      <c r="CH220" s="112"/>
      <c r="CI220" s="112"/>
      <c r="CJ220" s="112"/>
      <c r="CK220" s="112"/>
      <c r="CL220" s="112"/>
      <c r="CM220" s="112"/>
      <c r="CN220" s="112"/>
      <c r="CO220" s="112"/>
    </row>
    <row r="221" spans="1:93" s="161" customFormat="1">
      <c r="A221" s="154"/>
      <c r="B221" s="154"/>
      <c r="C221" s="155" t="s">
        <v>369</v>
      </c>
      <c r="D221" s="155"/>
      <c r="E221" s="155"/>
      <c r="F221" s="155"/>
      <c r="G221" s="154"/>
      <c r="H221" s="154"/>
      <c r="I221" s="154"/>
      <c r="J221" s="156" t="s">
        <v>404</v>
      </c>
      <c r="K221" s="157"/>
      <c r="L221" s="154"/>
      <c r="M221" s="157"/>
      <c r="N221" s="154"/>
      <c r="O221" s="157"/>
      <c r="P221" s="154"/>
      <c r="Q221" s="157"/>
      <c r="R221" s="154"/>
      <c r="S221" s="157"/>
      <c r="T221" s="154"/>
      <c r="U221" s="157"/>
      <c r="V221" s="154"/>
      <c r="W221" s="157"/>
      <c r="X221" s="154"/>
      <c r="Y221" s="157"/>
      <c r="Z221" s="154"/>
      <c r="AA221" s="157"/>
      <c r="AB221" s="154"/>
      <c r="AC221" s="157"/>
      <c r="AD221" s="154"/>
      <c r="AE221" s="157"/>
      <c r="AF221" s="157"/>
      <c r="AG221" s="157"/>
      <c r="AH221" s="154"/>
      <c r="AI221" s="157"/>
      <c r="AJ221" s="154"/>
      <c r="AK221" s="157"/>
      <c r="AL221" s="154"/>
      <c r="AM221" s="157"/>
      <c r="AN221" s="163"/>
      <c r="AO221" s="154"/>
      <c r="AP221" s="154"/>
      <c r="AQ221" s="154"/>
      <c r="AR221" s="154"/>
      <c r="AS221" s="154"/>
      <c r="AT221" s="185"/>
      <c r="AU221" s="154"/>
      <c r="AV221" s="185"/>
      <c r="AW221" s="154"/>
      <c r="AX221" s="158"/>
      <c r="AY221" s="159"/>
      <c r="AZ221" s="154"/>
      <c r="BA221" s="154"/>
      <c r="BB221" s="154"/>
      <c r="BC221" s="154"/>
      <c r="BD221" s="160"/>
      <c r="BE221" s="154"/>
      <c r="BF221" s="154"/>
      <c r="BG221" s="154"/>
      <c r="BH221" s="154"/>
      <c r="BI221" s="160"/>
      <c r="BK221" s="162"/>
      <c r="BL221" s="150"/>
      <c r="BM221" s="162"/>
      <c r="BN221" s="162"/>
      <c r="BO221" s="162"/>
      <c r="BP221" s="162"/>
      <c r="BQ221" s="162"/>
      <c r="BR221" s="162"/>
      <c r="BS221" s="162"/>
      <c r="BT221" s="162"/>
      <c r="BU221" s="162"/>
      <c r="BV221" s="162"/>
      <c r="BW221" s="162"/>
      <c r="BX221" s="162"/>
      <c r="BY221" s="162"/>
      <c r="BZ221" s="162"/>
      <c r="CA221" s="162"/>
      <c r="CB221" s="162"/>
      <c r="CC221" s="162"/>
      <c r="CD221" s="162"/>
      <c r="CE221" s="162"/>
      <c r="CF221" s="162"/>
      <c r="CG221" s="162"/>
      <c r="CH221" s="162"/>
      <c r="CI221" s="162"/>
      <c r="CJ221" s="162"/>
      <c r="CK221" s="162"/>
      <c r="CL221" s="162"/>
      <c r="CM221" s="162"/>
      <c r="CN221" s="162"/>
      <c r="CO221" s="162"/>
    </row>
    <row r="222" spans="1:93" s="161" customFormat="1">
      <c r="A222" s="154"/>
      <c r="B222" s="154"/>
      <c r="C222" s="155" t="s">
        <v>513</v>
      </c>
      <c r="D222" s="155"/>
      <c r="E222" s="155"/>
      <c r="F222" s="155"/>
      <c r="G222" s="154"/>
      <c r="H222" s="154"/>
      <c r="I222" s="154"/>
      <c r="J222" s="156" t="s">
        <v>627</v>
      </c>
      <c r="K222" s="157"/>
      <c r="L222" s="154"/>
      <c r="M222" s="157"/>
      <c r="N222" s="154"/>
      <c r="O222" s="157"/>
      <c r="P222" s="154"/>
      <c r="Q222" s="157"/>
      <c r="R222" s="154"/>
      <c r="S222" s="157"/>
      <c r="T222" s="154"/>
      <c r="U222" s="157"/>
      <c r="V222" s="154"/>
      <c r="W222" s="157"/>
      <c r="X222" s="154"/>
      <c r="Y222" s="157"/>
      <c r="Z222" s="154"/>
      <c r="AA222" s="157"/>
      <c r="AB222" s="154"/>
      <c r="AC222" s="157"/>
      <c r="AD222" s="154"/>
      <c r="AE222" s="157"/>
      <c r="AF222" s="157"/>
      <c r="AG222" s="157"/>
      <c r="AH222" s="154"/>
      <c r="AI222" s="157"/>
      <c r="AJ222" s="154"/>
      <c r="AK222" s="157"/>
      <c r="AL222" s="154"/>
      <c r="AM222" s="157"/>
      <c r="AN222" s="163"/>
      <c r="AO222" s="154"/>
      <c r="AP222" s="154"/>
      <c r="AQ222" s="154"/>
      <c r="AR222" s="154"/>
      <c r="AS222" s="154"/>
      <c r="AT222" s="185"/>
      <c r="AU222" s="154"/>
      <c r="AV222" s="185"/>
      <c r="AW222" s="154"/>
      <c r="AX222" s="158"/>
      <c r="AY222" s="159"/>
      <c r="AZ222" s="154"/>
      <c r="BA222" s="154"/>
      <c r="BB222" s="154"/>
      <c r="BC222" s="154"/>
      <c r="BD222" s="160"/>
      <c r="BE222" s="154"/>
      <c r="BF222" s="154"/>
      <c r="BG222" s="154"/>
      <c r="BH222" s="154"/>
      <c r="BI222" s="160"/>
      <c r="BK222" s="162"/>
      <c r="BL222" s="150"/>
      <c r="BM222" s="162"/>
      <c r="BN222" s="162"/>
      <c r="BO222" s="162"/>
      <c r="BP222" s="162"/>
      <c r="BQ222" s="162"/>
      <c r="BR222" s="162"/>
      <c r="BS222" s="162"/>
      <c r="BT222" s="162"/>
      <c r="BU222" s="162"/>
      <c r="BV222" s="162"/>
      <c r="BW222" s="162"/>
      <c r="BX222" s="162"/>
      <c r="BY222" s="162"/>
      <c r="BZ222" s="162"/>
      <c r="CA222" s="162"/>
      <c r="CB222" s="162"/>
      <c r="CC222" s="162"/>
      <c r="CD222" s="162"/>
      <c r="CE222" s="162"/>
      <c r="CF222" s="162"/>
      <c r="CG222" s="162"/>
      <c r="CH222" s="162"/>
      <c r="CI222" s="162"/>
      <c r="CJ222" s="162"/>
      <c r="CK222" s="162"/>
      <c r="CL222" s="162"/>
      <c r="CM222" s="162"/>
      <c r="CN222" s="162"/>
      <c r="CO222" s="162"/>
    </row>
    <row r="223" spans="1:93" s="111" customFormat="1">
      <c r="A223" s="113">
        <v>72</v>
      </c>
      <c r="B223" s="113">
        <v>40010076</v>
      </c>
      <c r="C223" s="126" t="s">
        <v>153</v>
      </c>
      <c r="D223" s="126" t="s">
        <v>197</v>
      </c>
      <c r="E223" s="126" t="s">
        <v>183</v>
      </c>
      <c r="F223" s="126" t="s">
        <v>181</v>
      </c>
      <c r="G223" s="113">
        <v>11</v>
      </c>
      <c r="H223" s="113">
        <v>2</v>
      </c>
      <c r="I223" s="113" t="s">
        <v>283</v>
      </c>
      <c r="J223" s="113">
        <v>5</v>
      </c>
      <c r="K223" s="114">
        <f>IF(J223=0,0,IF(J223&lt;10,1,IF(MOD(J223,30)&lt;10,ROUNDDOWN(J223/30,0),ROUNDUP(J223/30,0))))</f>
        <v>1</v>
      </c>
      <c r="L223" s="113">
        <v>2</v>
      </c>
      <c r="M223" s="114">
        <f>IF(L223=0,0,IF(L223&lt;10,1,IF(MOD(L223,30)&lt;10,ROUNDDOWN(L223/30,0),ROUNDUP(L223/30,0))))</f>
        <v>1</v>
      </c>
      <c r="N223" s="113">
        <v>2</v>
      </c>
      <c r="O223" s="114">
        <f>IF(N223=0,0,IF(N223&lt;10,1,IF(MOD(N223,30)&lt;10,ROUNDDOWN(N223/30,0),ROUNDUP(N223/30,0))))</f>
        <v>1</v>
      </c>
      <c r="P223" s="113">
        <v>12</v>
      </c>
      <c r="Q223" s="114">
        <f>IF(P223=0,0,IF(P223&lt;10,1,IF(MOD(P223,40)&lt;10,ROUNDDOWN(P223/40,0),ROUNDUP(P223/40,0))))</f>
        <v>1</v>
      </c>
      <c r="R223" s="113">
        <v>4</v>
      </c>
      <c r="S223" s="114">
        <f>IF(R223=0,0,IF(R223&lt;10,1,IF(MOD(R223,40)&lt;10,ROUNDDOWN(R223/40,0),ROUNDUP(R223/40,0))))</f>
        <v>1</v>
      </c>
      <c r="T223" s="113">
        <v>4</v>
      </c>
      <c r="U223" s="114">
        <f>IF(T223=0,0,IF(T223&lt;10,1,IF(MOD(T223,40)&lt;10,ROUNDDOWN(T223/40,0),ROUNDUP(T223/40,0))))</f>
        <v>1</v>
      </c>
      <c r="V223" s="113">
        <v>3</v>
      </c>
      <c r="W223" s="114">
        <f>IF(V223=0,0,IF(V223&lt;10,1,IF(MOD(V223,40)&lt;10,ROUNDDOWN(V223/40,0),ROUNDUP(V223/40,0))))</f>
        <v>1</v>
      </c>
      <c r="X223" s="113">
        <v>2</v>
      </c>
      <c r="Y223" s="114">
        <f>IF(X223=0,0,IF(X223&lt;10,1,IF(MOD(X223,40)&lt;10,ROUNDDOWN(X223/40,0),ROUNDUP(X223/40,0))))</f>
        <v>1</v>
      </c>
      <c r="Z223" s="113">
        <v>2</v>
      </c>
      <c r="AA223" s="114">
        <f>IF(Z223=0,0,IF(Z223&lt;10,1,IF(MOD(Z223,40)&lt;10,ROUNDDOWN(Z223/40,0),ROUNDUP(Z223/40,0))))</f>
        <v>1</v>
      </c>
      <c r="AB223" s="113"/>
      <c r="AC223" s="114">
        <f>IF(AB223=0,0,IF(AB223&lt;10,1,IF(MOD(AB223,40)&lt;10,ROUNDDOWN(AB223/40,0),ROUNDUP(AB223/40,0))))</f>
        <v>0</v>
      </c>
      <c r="AD223" s="113"/>
      <c r="AE223" s="114">
        <f>IF(AD223=0,0,IF(AD223&lt;10,1,IF(MOD(AD223,40)&lt;10,ROUNDDOWN(AD223/40,0),ROUNDUP(AD223/40,0))))</f>
        <v>0</v>
      </c>
      <c r="AF223" s="114"/>
      <c r="AG223" s="114">
        <f>IF(AF223=0,0,IF(AF223&lt;10,1,IF(MOD(AF223,40)&lt;10,ROUNDDOWN(AF223/40,0),ROUNDUP(AF223/40,0))))</f>
        <v>0</v>
      </c>
      <c r="AH223" s="113"/>
      <c r="AI223" s="114">
        <f>IF(AH223=0,0,IF(AH223&lt;10,1,IF(MOD(AH223,40)&lt;10,ROUNDDOWN(AH223/40,0),ROUNDUP(AH223/40,0))))</f>
        <v>0</v>
      </c>
      <c r="AJ223" s="113"/>
      <c r="AK223" s="114">
        <f>IF(AJ223=0,0,IF(AJ223&lt;10,1,IF(MOD(AJ223,40)&lt;10,ROUNDDOWN(AJ223/40,0),ROUNDUP(AJ223/40,0))))</f>
        <v>0</v>
      </c>
      <c r="AL223" s="113"/>
      <c r="AM223" s="114">
        <f>IF(AL223=0,0,IF(AL223&lt;10,1,IF(MOD(AL223,40)&lt;10,ROUNDDOWN(AL223/40,0),ROUNDUP(AL223/40,0))))</f>
        <v>0</v>
      </c>
      <c r="AN223" s="113">
        <f>SUM(J223+L223+N223+P223+R223+T223+V223+X223+Z223+AB223+AD223+AF223+AH223+AJ223+AL223)</f>
        <v>36</v>
      </c>
      <c r="AO223" s="113">
        <f>SUM(K223+M223+O223+Q223+S223+U223+W223+Y223+AA223+AC223+AE223+AG223+AI223+AK223+AM223)</f>
        <v>9</v>
      </c>
      <c r="AP223" s="113">
        <v>1</v>
      </c>
      <c r="AQ223" s="113">
        <v>1</v>
      </c>
      <c r="AR223" s="113">
        <f>SUM(AP223:AQ223)</f>
        <v>2</v>
      </c>
      <c r="AS223" s="142">
        <v>0</v>
      </c>
      <c r="AT223" s="185">
        <v>1</v>
      </c>
      <c r="AU223" s="142">
        <v>1</v>
      </c>
      <c r="AV223" s="185">
        <v>0</v>
      </c>
      <c r="AW223" s="142">
        <f>SUM(AS223:AV223)</f>
        <v>2</v>
      </c>
      <c r="AX223" s="128">
        <f>IF(AN223&lt;=0,0,IF(AN223&lt;=359,1,IF(AN223&lt;=719,2,IF(AN223&lt;=1079,3,IF(AN223&lt;=1679,4,IF(AN223&lt;=1680,5,IF(AN223&lt;=1680,1,5)))))))</f>
        <v>1</v>
      </c>
      <c r="AY223" s="129">
        <f>IF(AN223&gt;120,ROUND(((((K223+M223+O223)*30)+(J223+L223+N223))/50+(((Q223+S223+U223+W223+Y223+AA223)*40)+(P223+R223+T223+V223+X223+Z223))/50+(AC223+AE223+AG223+AI223+AK223+AM223)*2),0),IF((J223+L223+N223+P223+R223+T223+V223+X223+Z223)&lt;=0,0,IF((J223+L223+N223+P223+R223+T223+V223+X223+Z223)&lt;=20,1,IF((J223+L223+N223+P223+R223+T223+V223+X223+Z223)&lt;=40,2,IF((J223+L223+N223+P223+R223+T223+V223+X223+Z223)&lt;=60,3,IF((J223+L223+N223+P223+R223+T223+V223+X223+Z223)&lt;=80,4,IF((J223+L223+N223+P223+R223+T223+V223+X223+Z223)&lt;=100,5,IF((J223+L223+N223+P223+R223+T223+V223+X223+Z223)&lt;=120,6,0)))))))+((AC223+AE223+AG223+AI223+AK223+AM223)*2))</f>
        <v>2</v>
      </c>
      <c r="AZ223" s="113">
        <f>SUM(AX223:AY223)</f>
        <v>3</v>
      </c>
      <c r="BA223" s="113">
        <f>SUM(AP223)-AX223</f>
        <v>0</v>
      </c>
      <c r="BB223" s="113">
        <f>SUM(AQ223)-AY223</f>
        <v>-1</v>
      </c>
      <c r="BC223" s="113">
        <f>SUM(AR223)-AZ223</f>
        <v>-1</v>
      </c>
      <c r="BD223" s="130">
        <f>SUM(BC223)/AZ223*100</f>
        <v>-33.333333333333329</v>
      </c>
      <c r="BE223" s="113">
        <v>1</v>
      </c>
      <c r="BF223" s="113"/>
      <c r="BG223" s="113"/>
      <c r="BH223" s="113">
        <f>SUM(BC223)-BE223-BF223+BG223</f>
        <v>-2</v>
      </c>
      <c r="BI223" s="130">
        <f>SUM(BH223)/AZ223*100</f>
        <v>-66.666666666666657</v>
      </c>
      <c r="BK223" s="112"/>
      <c r="BL223" s="150"/>
      <c r="BM223" s="112"/>
      <c r="BN223" s="112"/>
      <c r="BO223" s="112"/>
      <c r="BP223" s="112"/>
      <c r="BQ223" s="112"/>
      <c r="BR223" s="112"/>
      <c r="BS223" s="112"/>
      <c r="BT223" s="112"/>
      <c r="BU223" s="112"/>
      <c r="BV223" s="112"/>
      <c r="BW223" s="112"/>
      <c r="BX223" s="112"/>
      <c r="BY223" s="112"/>
      <c r="BZ223" s="112"/>
      <c r="CA223" s="112"/>
      <c r="CB223" s="112"/>
      <c r="CC223" s="112"/>
      <c r="CD223" s="112"/>
      <c r="CE223" s="112"/>
      <c r="CF223" s="112"/>
      <c r="CG223" s="112"/>
      <c r="CH223" s="112"/>
      <c r="CI223" s="112"/>
      <c r="CJ223" s="112"/>
      <c r="CK223" s="112"/>
      <c r="CL223" s="112"/>
      <c r="CM223" s="112"/>
      <c r="CN223" s="112"/>
      <c r="CO223" s="112"/>
    </row>
    <row r="224" spans="1:93" s="161" customFormat="1">
      <c r="A224" s="154"/>
      <c r="B224" s="154"/>
      <c r="C224" s="155" t="s">
        <v>369</v>
      </c>
      <c r="D224" s="155"/>
      <c r="E224" s="155"/>
      <c r="F224" s="155"/>
      <c r="G224" s="154"/>
      <c r="H224" s="154"/>
      <c r="I224" s="154"/>
      <c r="J224" s="156" t="s">
        <v>424</v>
      </c>
      <c r="K224" s="157"/>
      <c r="L224" s="154"/>
      <c r="M224" s="157"/>
      <c r="N224" s="154"/>
      <c r="O224" s="157"/>
      <c r="P224" s="154"/>
      <c r="Q224" s="157"/>
      <c r="R224" s="154"/>
      <c r="S224" s="157"/>
      <c r="T224" s="154"/>
      <c r="U224" s="157"/>
      <c r="V224" s="154"/>
      <c r="W224" s="157"/>
      <c r="X224" s="154"/>
      <c r="Y224" s="157"/>
      <c r="Z224" s="154"/>
      <c r="AA224" s="157"/>
      <c r="AB224" s="154"/>
      <c r="AC224" s="157"/>
      <c r="AD224" s="154"/>
      <c r="AE224" s="157"/>
      <c r="AF224" s="157"/>
      <c r="AG224" s="157"/>
      <c r="AH224" s="154"/>
      <c r="AI224" s="157"/>
      <c r="AJ224" s="154"/>
      <c r="AK224" s="157"/>
      <c r="AL224" s="154"/>
      <c r="AM224" s="157"/>
      <c r="AN224" s="154"/>
      <c r="AO224" s="154"/>
      <c r="AP224" s="154"/>
      <c r="AQ224" s="154"/>
      <c r="AR224" s="154"/>
      <c r="AS224" s="154"/>
      <c r="AT224" s="185"/>
      <c r="AU224" s="154"/>
      <c r="AV224" s="185"/>
      <c r="AW224" s="154"/>
      <c r="AX224" s="158"/>
      <c r="AY224" s="159"/>
      <c r="AZ224" s="154"/>
      <c r="BA224" s="154"/>
      <c r="BB224" s="154"/>
      <c r="BC224" s="154"/>
      <c r="BD224" s="160"/>
      <c r="BE224" s="154"/>
      <c r="BF224" s="154"/>
      <c r="BG224" s="154"/>
      <c r="BH224" s="154"/>
      <c r="BI224" s="160"/>
      <c r="BK224" s="162"/>
      <c r="BL224" s="150"/>
      <c r="BM224" s="162"/>
      <c r="BN224" s="162"/>
      <c r="BO224" s="162"/>
      <c r="BP224" s="162"/>
      <c r="BQ224" s="162"/>
      <c r="BR224" s="162"/>
      <c r="BS224" s="162"/>
      <c r="BT224" s="162"/>
      <c r="BU224" s="162"/>
      <c r="BV224" s="162"/>
      <c r="BW224" s="162"/>
      <c r="BX224" s="162"/>
      <c r="BY224" s="162"/>
      <c r="BZ224" s="162"/>
      <c r="CA224" s="162"/>
      <c r="CB224" s="162"/>
      <c r="CC224" s="162"/>
      <c r="CD224" s="162"/>
      <c r="CE224" s="162"/>
      <c r="CF224" s="162"/>
      <c r="CG224" s="162"/>
      <c r="CH224" s="162"/>
      <c r="CI224" s="162"/>
      <c r="CJ224" s="162"/>
      <c r="CK224" s="162"/>
      <c r="CL224" s="162"/>
      <c r="CM224" s="162"/>
      <c r="CN224" s="162"/>
      <c r="CO224" s="162"/>
    </row>
    <row r="225" spans="1:93" s="161" customFormat="1">
      <c r="A225" s="154"/>
      <c r="B225" s="154"/>
      <c r="C225" s="155" t="s">
        <v>513</v>
      </c>
      <c r="D225" s="155"/>
      <c r="E225" s="155"/>
      <c r="F225" s="155"/>
      <c r="G225" s="154"/>
      <c r="H225" s="154"/>
      <c r="I225" s="154"/>
      <c r="J225" s="156" t="s">
        <v>636</v>
      </c>
      <c r="K225" s="157"/>
      <c r="L225" s="154"/>
      <c r="M225" s="157"/>
      <c r="N225" s="154"/>
      <c r="O225" s="157"/>
      <c r="P225" s="154"/>
      <c r="Q225" s="157"/>
      <c r="R225" s="154"/>
      <c r="S225" s="157"/>
      <c r="T225" s="154"/>
      <c r="U225" s="157"/>
      <c r="V225" s="154"/>
      <c r="W225" s="157"/>
      <c r="X225" s="154"/>
      <c r="Y225" s="157"/>
      <c r="Z225" s="154"/>
      <c r="AA225" s="157"/>
      <c r="AB225" s="154"/>
      <c r="AC225" s="157"/>
      <c r="AD225" s="154"/>
      <c r="AE225" s="157"/>
      <c r="AF225" s="157"/>
      <c r="AG225" s="157"/>
      <c r="AH225" s="154"/>
      <c r="AI225" s="157"/>
      <c r="AJ225" s="154"/>
      <c r="AK225" s="157"/>
      <c r="AL225" s="154"/>
      <c r="AM225" s="157"/>
      <c r="AN225" s="154"/>
      <c r="AO225" s="154"/>
      <c r="AP225" s="154"/>
      <c r="AQ225" s="154"/>
      <c r="AR225" s="154"/>
      <c r="AS225" s="154"/>
      <c r="AT225" s="185"/>
      <c r="AU225" s="154"/>
      <c r="AV225" s="185"/>
      <c r="AW225" s="154"/>
      <c r="AX225" s="158"/>
      <c r="AY225" s="159"/>
      <c r="AZ225" s="154"/>
      <c r="BA225" s="154"/>
      <c r="BB225" s="154"/>
      <c r="BC225" s="154"/>
      <c r="BD225" s="160"/>
      <c r="BE225" s="154"/>
      <c r="BF225" s="154"/>
      <c r="BG225" s="154"/>
      <c r="BH225" s="154"/>
      <c r="BI225" s="160"/>
      <c r="BK225" s="162"/>
      <c r="BL225" s="150"/>
      <c r="BM225" s="162"/>
      <c r="BN225" s="162"/>
      <c r="BO225" s="162"/>
      <c r="BP225" s="162"/>
      <c r="BQ225" s="162"/>
      <c r="BR225" s="162"/>
      <c r="BS225" s="162"/>
      <c r="BT225" s="162"/>
      <c r="BU225" s="162"/>
      <c r="BV225" s="162"/>
      <c r="BW225" s="162"/>
      <c r="BX225" s="162"/>
      <c r="BY225" s="162"/>
      <c r="BZ225" s="162"/>
      <c r="CA225" s="162"/>
      <c r="CB225" s="162"/>
      <c r="CC225" s="162"/>
      <c r="CD225" s="162"/>
      <c r="CE225" s="162"/>
      <c r="CF225" s="162"/>
      <c r="CG225" s="162"/>
      <c r="CH225" s="162"/>
      <c r="CI225" s="162"/>
      <c r="CJ225" s="162"/>
      <c r="CK225" s="162"/>
      <c r="CL225" s="162"/>
      <c r="CM225" s="162"/>
      <c r="CN225" s="162"/>
      <c r="CO225" s="162"/>
    </row>
    <row r="226" spans="1:93" s="111" customFormat="1">
      <c r="A226" s="113">
        <v>73</v>
      </c>
      <c r="B226" s="113">
        <v>40010004</v>
      </c>
      <c r="C226" s="126" t="s">
        <v>147</v>
      </c>
      <c r="D226" s="126" t="s">
        <v>186</v>
      </c>
      <c r="E226" s="126" t="s">
        <v>183</v>
      </c>
      <c r="F226" s="126" t="s">
        <v>181</v>
      </c>
      <c r="G226" s="113">
        <v>12</v>
      </c>
      <c r="H226" s="113">
        <v>4</v>
      </c>
      <c r="I226" s="113" t="s">
        <v>283</v>
      </c>
      <c r="J226" s="113">
        <v>2</v>
      </c>
      <c r="K226" s="114">
        <f>IF(J226=0,0,IF(J226&lt;10,1,IF(MOD(J226,30)&lt;10,ROUNDDOWN(J226/30,0),ROUNDUP(J226/30,0))))</f>
        <v>1</v>
      </c>
      <c r="L226" s="113">
        <v>5</v>
      </c>
      <c r="M226" s="114">
        <f>IF(L226=0,0,IF(L226&lt;10,1,IF(MOD(L226,30)&lt;10,ROUNDDOWN(L226/30,0),ROUNDUP(L226/30,0))))</f>
        <v>1</v>
      </c>
      <c r="N226" s="113">
        <v>3</v>
      </c>
      <c r="O226" s="114">
        <f>IF(N226=0,0,IF(N226&lt;10,1,IF(MOD(N226,30)&lt;10,ROUNDDOWN(N226/30,0),ROUNDUP(N226/30,0))))</f>
        <v>1</v>
      </c>
      <c r="P226" s="113">
        <v>3</v>
      </c>
      <c r="Q226" s="114">
        <f>IF(P226=0,0,IF(P226&lt;10,1,IF(MOD(P226,40)&lt;10,ROUNDDOWN(P226/40,0),ROUNDUP(P226/40,0))))</f>
        <v>1</v>
      </c>
      <c r="R226" s="113">
        <v>5</v>
      </c>
      <c r="S226" s="114">
        <f>IF(R226=0,0,IF(R226&lt;10,1,IF(MOD(R226,40)&lt;10,ROUNDDOWN(R226/40,0),ROUNDUP(R226/40,0))))</f>
        <v>1</v>
      </c>
      <c r="T226" s="113">
        <v>9</v>
      </c>
      <c r="U226" s="114">
        <f>IF(T226=0,0,IF(T226&lt;10,1,IF(MOD(T226,40)&lt;10,ROUNDDOWN(T226/40,0),ROUNDUP(T226/40,0))))</f>
        <v>1</v>
      </c>
      <c r="V226" s="113">
        <v>8</v>
      </c>
      <c r="W226" s="114">
        <f>IF(V226=0,0,IF(V226&lt;10,1,IF(MOD(V226,40)&lt;10,ROUNDDOWN(V226/40,0),ROUNDUP(V226/40,0))))</f>
        <v>1</v>
      </c>
      <c r="X226" s="113">
        <v>8</v>
      </c>
      <c r="Y226" s="114">
        <f>IF(X226=0,0,IF(X226&lt;10,1,IF(MOD(X226,40)&lt;10,ROUNDDOWN(X226/40,0),ROUNDUP(X226/40,0))))</f>
        <v>1</v>
      </c>
      <c r="Z226" s="113">
        <v>9</v>
      </c>
      <c r="AA226" s="114">
        <f>IF(Z226=0,0,IF(Z226&lt;10,1,IF(MOD(Z226,40)&lt;10,ROUNDDOWN(Z226/40,0),ROUNDUP(Z226/40,0))))</f>
        <v>1</v>
      </c>
      <c r="AB226" s="113"/>
      <c r="AC226" s="114">
        <f>IF(AB226=0,0,IF(AB226&lt;10,1,IF(MOD(AB226,40)&lt;10,ROUNDDOWN(AB226/40,0),ROUNDUP(AB226/40,0))))</f>
        <v>0</v>
      </c>
      <c r="AD226" s="113"/>
      <c r="AE226" s="114">
        <f>IF(AD226=0,0,IF(AD226&lt;10,1,IF(MOD(AD226,40)&lt;10,ROUNDDOWN(AD226/40,0),ROUNDUP(AD226/40,0))))</f>
        <v>0</v>
      </c>
      <c r="AF226" s="114"/>
      <c r="AG226" s="114">
        <f>IF(AF226=0,0,IF(AF226&lt;10,1,IF(MOD(AF226,40)&lt;10,ROUNDDOWN(AF226/40,0),ROUNDUP(AF226/40,0))))</f>
        <v>0</v>
      </c>
      <c r="AH226" s="113"/>
      <c r="AI226" s="114">
        <f>IF(AH226=0,0,IF(AH226&lt;10,1,IF(MOD(AH226,40)&lt;10,ROUNDDOWN(AH226/40,0),ROUNDUP(AH226/40,0))))</f>
        <v>0</v>
      </c>
      <c r="AJ226" s="113"/>
      <c r="AK226" s="114">
        <f>IF(AJ226=0,0,IF(AJ226&lt;10,1,IF(MOD(AJ226,40)&lt;10,ROUNDDOWN(AJ226/40,0),ROUNDUP(AJ226/40,0))))</f>
        <v>0</v>
      </c>
      <c r="AL226" s="113"/>
      <c r="AM226" s="114">
        <f>IF(AL226=0,0,IF(AL226&lt;10,1,IF(MOD(AL226,40)&lt;10,ROUNDDOWN(AL226/40,0),ROUNDUP(AL226/40,0))))</f>
        <v>0</v>
      </c>
      <c r="AN226" s="113">
        <f>SUM(J226+L226+N226+P226+R226+T226+V226+X226+Z226+AB226+AD226+AF226+AH226+AJ226+AL226)</f>
        <v>52</v>
      </c>
      <c r="AO226" s="113">
        <f>SUM(K226+M226+O226+Q226+S226+U226+W226+Y226+AA226+AC226+AE226+AG226+AI226+AK226+AM226)</f>
        <v>9</v>
      </c>
      <c r="AP226" s="113">
        <v>1</v>
      </c>
      <c r="AQ226" s="113">
        <v>2</v>
      </c>
      <c r="AR226" s="113">
        <f>SUM(AP226:AQ226)</f>
        <v>3</v>
      </c>
      <c r="AS226" s="142">
        <v>1</v>
      </c>
      <c r="AT226" s="185">
        <v>0</v>
      </c>
      <c r="AU226" s="142">
        <v>1</v>
      </c>
      <c r="AV226" s="185">
        <v>1</v>
      </c>
      <c r="AW226" s="142">
        <f>SUM(AS226:AV226)</f>
        <v>3</v>
      </c>
      <c r="AX226" s="128">
        <f>IF(AN226&lt;=0,0,IF(AN226&lt;=359,1,IF(AN226&lt;=719,2,IF(AN226&lt;=1079,3,IF(AN226&lt;=1679,4,IF(AN226&lt;=1680,5,IF(AN226&lt;=1680,1,5)))))))</f>
        <v>1</v>
      </c>
      <c r="AY226" s="129">
        <f>IF(AN226&gt;120,ROUND(((((K226+M226+O226)*30)+(J226+L226+N226))/50+(((Q226+S226+U226+W226+Y226+AA226)*40)+(P226+R226+T226+V226+X226+Z226))/50+(AC226+AE226+AG226+AI226+AK226+AM226)*2),0),IF((J226+L226+N226+P226+R226+T226+V226+X226+Z226)&lt;=0,0,IF((J226+L226+N226+P226+R226+T226+V226+X226+Z226)&lt;=20,1,IF((J226+L226+N226+P226+R226+T226+V226+X226+Z226)&lt;=40,2,IF((J226+L226+N226+P226+R226+T226+V226+X226+Z226)&lt;=60,3,IF((J226+L226+N226+P226+R226+T226+V226+X226+Z226)&lt;=80,4,IF((J226+L226+N226+P226+R226+T226+V226+X226+Z226)&lt;=100,5,IF((J226+L226+N226+P226+R226+T226+V226+X226+Z226)&lt;=120,6,0)))))))+((AC226+AE226+AG226+AI226+AK226+AM226)*2))</f>
        <v>3</v>
      </c>
      <c r="AZ226" s="113">
        <f>SUM(AX226:AY226)</f>
        <v>4</v>
      </c>
      <c r="BA226" s="113">
        <f>SUM(AP226)-AX226</f>
        <v>0</v>
      </c>
      <c r="BB226" s="113">
        <f>SUM(AQ226)-AY226</f>
        <v>-1</v>
      </c>
      <c r="BC226" s="113">
        <f>SUM(AR226)-AZ226</f>
        <v>-1</v>
      </c>
      <c r="BD226" s="130">
        <f>SUM(BC226)/AZ226*100</f>
        <v>-25</v>
      </c>
      <c r="BE226" s="113">
        <v>1</v>
      </c>
      <c r="BF226" s="113"/>
      <c r="BG226" s="113"/>
      <c r="BH226" s="113">
        <f>SUM(BC226)-BE226-BF226+BG226</f>
        <v>-2</v>
      </c>
      <c r="BI226" s="130">
        <f>SUM(BH226)/AZ226*100</f>
        <v>-50</v>
      </c>
      <c r="BK226" s="112"/>
      <c r="BL226" s="150"/>
      <c r="BM226" s="112"/>
      <c r="BN226" s="112"/>
      <c r="BO226" s="112"/>
      <c r="BP226" s="112"/>
      <c r="BQ226" s="112"/>
      <c r="BR226" s="112"/>
      <c r="BS226" s="112"/>
      <c r="BT226" s="112"/>
      <c r="BU226" s="112"/>
      <c r="BV226" s="112"/>
      <c r="BW226" s="112"/>
      <c r="BX226" s="112"/>
      <c r="BY226" s="112"/>
      <c r="BZ226" s="112"/>
      <c r="CA226" s="112"/>
      <c r="CB226" s="112"/>
      <c r="CC226" s="112"/>
      <c r="CD226" s="112"/>
      <c r="CE226" s="112"/>
      <c r="CF226" s="112"/>
      <c r="CG226" s="112"/>
      <c r="CH226" s="112"/>
      <c r="CI226" s="112"/>
      <c r="CJ226" s="112"/>
      <c r="CK226" s="112"/>
      <c r="CL226" s="112"/>
      <c r="CM226" s="112"/>
      <c r="CN226" s="112"/>
      <c r="CO226" s="112"/>
    </row>
    <row r="227" spans="1:93" s="161" customFormat="1">
      <c r="A227" s="154"/>
      <c r="B227" s="154"/>
      <c r="C227" s="155" t="s">
        <v>369</v>
      </c>
      <c r="D227" s="155"/>
      <c r="E227" s="155"/>
      <c r="F227" s="155"/>
      <c r="G227" s="154"/>
      <c r="H227" s="154"/>
      <c r="I227" s="154"/>
      <c r="J227" s="156" t="s">
        <v>391</v>
      </c>
      <c r="K227" s="157"/>
      <c r="L227" s="154"/>
      <c r="M227" s="157"/>
      <c r="N227" s="154"/>
      <c r="O227" s="157"/>
      <c r="P227" s="154"/>
      <c r="Q227" s="157"/>
      <c r="R227" s="154"/>
      <c r="S227" s="157"/>
      <c r="T227" s="154"/>
      <c r="U227" s="157"/>
      <c r="V227" s="154"/>
      <c r="W227" s="157"/>
      <c r="X227" s="154"/>
      <c r="Y227" s="157"/>
      <c r="Z227" s="154"/>
      <c r="AA227" s="157"/>
      <c r="AB227" s="154"/>
      <c r="AC227" s="157"/>
      <c r="AD227" s="154"/>
      <c r="AE227" s="157"/>
      <c r="AF227" s="157"/>
      <c r="AG227" s="157"/>
      <c r="AH227" s="154"/>
      <c r="AI227" s="157"/>
      <c r="AJ227" s="154"/>
      <c r="AK227" s="157"/>
      <c r="AL227" s="154"/>
      <c r="AM227" s="157"/>
      <c r="AN227" s="154"/>
      <c r="AO227" s="154"/>
      <c r="AP227" s="154"/>
      <c r="AQ227" s="154"/>
      <c r="AR227" s="154"/>
      <c r="AS227" s="154"/>
      <c r="AT227" s="185"/>
      <c r="AU227" s="154"/>
      <c r="AV227" s="185"/>
      <c r="AW227" s="154"/>
      <c r="AX227" s="158"/>
      <c r="AY227" s="159"/>
      <c r="AZ227" s="154"/>
      <c r="BA227" s="154"/>
      <c r="BB227" s="154"/>
      <c r="BC227" s="154"/>
      <c r="BD227" s="160"/>
      <c r="BE227" s="154"/>
      <c r="BF227" s="154"/>
      <c r="BG227" s="154"/>
      <c r="BH227" s="154"/>
      <c r="BI227" s="160"/>
      <c r="BK227" s="162"/>
      <c r="BL227" s="150"/>
      <c r="BM227" s="162"/>
      <c r="BN227" s="162"/>
      <c r="BO227" s="162"/>
      <c r="BP227" s="162"/>
      <c r="BQ227" s="162"/>
      <c r="BR227" s="162"/>
      <c r="BS227" s="162"/>
      <c r="BT227" s="162"/>
      <c r="BU227" s="162"/>
      <c r="BV227" s="162"/>
      <c r="BW227" s="162"/>
      <c r="BX227" s="162"/>
      <c r="BY227" s="162"/>
      <c r="BZ227" s="162"/>
      <c r="CA227" s="162"/>
      <c r="CB227" s="162"/>
      <c r="CC227" s="162"/>
      <c r="CD227" s="162"/>
      <c r="CE227" s="162"/>
      <c r="CF227" s="162"/>
      <c r="CG227" s="162"/>
      <c r="CH227" s="162"/>
      <c r="CI227" s="162"/>
      <c r="CJ227" s="162"/>
      <c r="CK227" s="162"/>
      <c r="CL227" s="162"/>
      <c r="CM227" s="162"/>
      <c r="CN227" s="162"/>
      <c r="CO227" s="162"/>
    </row>
    <row r="228" spans="1:93" s="161" customFormat="1">
      <c r="A228" s="154"/>
      <c r="B228" s="154"/>
      <c r="C228" s="155" t="s">
        <v>513</v>
      </c>
      <c r="D228" s="155"/>
      <c r="E228" s="155"/>
      <c r="F228" s="155"/>
      <c r="G228" s="154"/>
      <c r="H228" s="154"/>
      <c r="I228" s="154"/>
      <c r="J228" s="156" t="s">
        <v>637</v>
      </c>
      <c r="K228" s="157"/>
      <c r="L228" s="154"/>
      <c r="M228" s="157"/>
      <c r="N228" s="154"/>
      <c r="O228" s="157"/>
      <c r="P228" s="154"/>
      <c r="Q228" s="157"/>
      <c r="R228" s="154"/>
      <c r="S228" s="157"/>
      <c r="T228" s="154"/>
      <c r="U228" s="157"/>
      <c r="V228" s="154"/>
      <c r="W228" s="157"/>
      <c r="X228" s="154"/>
      <c r="Y228" s="157"/>
      <c r="Z228" s="154"/>
      <c r="AA228" s="157"/>
      <c r="AB228" s="154"/>
      <c r="AC228" s="157"/>
      <c r="AD228" s="154"/>
      <c r="AE228" s="157"/>
      <c r="AF228" s="157"/>
      <c r="AG228" s="157"/>
      <c r="AH228" s="154"/>
      <c r="AI228" s="157"/>
      <c r="AJ228" s="154"/>
      <c r="AK228" s="157"/>
      <c r="AL228" s="154"/>
      <c r="AM228" s="157"/>
      <c r="AN228" s="154"/>
      <c r="AO228" s="154"/>
      <c r="AP228" s="154"/>
      <c r="AQ228" s="154"/>
      <c r="AR228" s="154"/>
      <c r="AS228" s="154"/>
      <c r="AT228" s="185"/>
      <c r="AU228" s="154"/>
      <c r="AV228" s="185"/>
      <c r="AW228" s="154"/>
      <c r="AX228" s="158"/>
      <c r="AY228" s="159"/>
      <c r="AZ228" s="154"/>
      <c r="BA228" s="154"/>
      <c r="BB228" s="154"/>
      <c r="BC228" s="154"/>
      <c r="BD228" s="160"/>
      <c r="BE228" s="154"/>
      <c r="BF228" s="154"/>
      <c r="BG228" s="154"/>
      <c r="BH228" s="154"/>
      <c r="BI228" s="160"/>
      <c r="BK228" s="162"/>
      <c r="BL228" s="150"/>
      <c r="BM228" s="162"/>
      <c r="BN228" s="162"/>
      <c r="BO228" s="162"/>
      <c r="BP228" s="162"/>
      <c r="BQ228" s="162"/>
      <c r="BR228" s="162"/>
      <c r="BS228" s="162"/>
      <c r="BT228" s="162"/>
      <c r="BU228" s="162"/>
      <c r="BV228" s="162"/>
      <c r="BW228" s="162"/>
      <c r="BX228" s="162"/>
      <c r="BY228" s="162"/>
      <c r="BZ228" s="162"/>
      <c r="CA228" s="162"/>
      <c r="CB228" s="162"/>
      <c r="CC228" s="162"/>
      <c r="CD228" s="162"/>
      <c r="CE228" s="162"/>
      <c r="CF228" s="162"/>
      <c r="CG228" s="162"/>
      <c r="CH228" s="162"/>
      <c r="CI228" s="162"/>
      <c r="CJ228" s="162"/>
      <c r="CK228" s="162"/>
      <c r="CL228" s="162"/>
      <c r="CM228" s="162"/>
      <c r="CN228" s="162"/>
      <c r="CO228" s="162"/>
    </row>
    <row r="229" spans="1:93" s="111" customFormat="1">
      <c r="A229" s="113">
        <v>74</v>
      </c>
      <c r="B229" s="113">
        <v>40010060</v>
      </c>
      <c r="C229" s="126" t="s">
        <v>110</v>
      </c>
      <c r="D229" s="126" t="s">
        <v>194</v>
      </c>
      <c r="E229" s="126" t="s">
        <v>183</v>
      </c>
      <c r="F229" s="126" t="s">
        <v>181</v>
      </c>
      <c r="G229" s="113">
        <v>10</v>
      </c>
      <c r="H229" s="113">
        <v>1</v>
      </c>
      <c r="I229" s="113" t="s">
        <v>283</v>
      </c>
      <c r="J229" s="113">
        <v>0</v>
      </c>
      <c r="K229" s="114">
        <f>IF(J229=0,0,IF(J229&lt;10,1,IF(MOD(J229,30)&lt;10,ROUNDDOWN(J229/30,0),ROUNDUP(J229/30,0))))</f>
        <v>0</v>
      </c>
      <c r="L229" s="113">
        <v>12</v>
      </c>
      <c r="M229" s="114">
        <f>IF(L229=0,0,IF(L229&lt;10,1,IF(MOD(L229,30)&lt;10,ROUNDDOWN(L229/30,0),ROUNDUP(L229/30,0))))</f>
        <v>1</v>
      </c>
      <c r="N229" s="113">
        <v>12</v>
      </c>
      <c r="O229" s="114">
        <f>IF(N229=0,0,IF(N229&lt;10,1,IF(MOD(N229,30)&lt;10,ROUNDDOWN(N229/30,0),ROUNDUP(N229/30,0))))</f>
        <v>1</v>
      </c>
      <c r="P229" s="113">
        <v>15</v>
      </c>
      <c r="Q229" s="114">
        <f>IF(P229=0,0,IF(P229&lt;10,1,IF(MOD(P229,40)&lt;10,ROUNDDOWN(P229/40,0),ROUNDUP(P229/40,0))))</f>
        <v>1</v>
      </c>
      <c r="R229" s="113">
        <v>18</v>
      </c>
      <c r="S229" s="114">
        <f>IF(R229=0,0,IF(R229&lt;10,1,IF(MOD(R229,40)&lt;10,ROUNDDOWN(R229/40,0),ROUNDUP(R229/40,0))))</f>
        <v>1</v>
      </c>
      <c r="T229" s="113">
        <v>8</v>
      </c>
      <c r="U229" s="114">
        <f>IF(T229=0,0,IF(T229&lt;10,1,IF(MOD(T229,40)&lt;10,ROUNDDOWN(T229/40,0),ROUNDUP(T229/40,0))))</f>
        <v>1</v>
      </c>
      <c r="V229" s="113">
        <v>9</v>
      </c>
      <c r="W229" s="114">
        <f>IF(V229=0,0,IF(V229&lt;10,1,IF(MOD(V229,40)&lt;10,ROUNDDOWN(V229/40,0),ROUNDUP(V229/40,0))))</f>
        <v>1</v>
      </c>
      <c r="X229" s="113">
        <v>13</v>
      </c>
      <c r="Y229" s="114">
        <f>IF(X229=0,0,IF(X229&lt;10,1,IF(MOD(X229,40)&lt;10,ROUNDDOWN(X229/40,0),ROUNDUP(X229/40,0))))</f>
        <v>1</v>
      </c>
      <c r="Z229" s="113">
        <v>16</v>
      </c>
      <c r="AA229" s="114">
        <f>IF(Z229=0,0,IF(Z229&lt;10,1,IF(MOD(Z229,40)&lt;10,ROUNDDOWN(Z229/40,0),ROUNDUP(Z229/40,0))))</f>
        <v>1</v>
      </c>
      <c r="AB229" s="113"/>
      <c r="AC229" s="114">
        <f>IF(AB229=0,0,IF(AB229&lt;10,1,IF(MOD(AB229,40)&lt;10,ROUNDDOWN(AB229/40,0),ROUNDUP(AB229/40,0))))</f>
        <v>0</v>
      </c>
      <c r="AD229" s="113"/>
      <c r="AE229" s="114">
        <f>IF(AD229=0,0,IF(AD229&lt;10,1,IF(MOD(AD229,40)&lt;10,ROUNDDOWN(AD229/40,0),ROUNDUP(AD229/40,0))))</f>
        <v>0</v>
      </c>
      <c r="AF229" s="114"/>
      <c r="AG229" s="114">
        <f>IF(AF229=0,0,IF(AF229&lt;10,1,IF(MOD(AF229,40)&lt;10,ROUNDDOWN(AF229/40,0),ROUNDUP(AF229/40,0))))</f>
        <v>0</v>
      </c>
      <c r="AH229" s="113"/>
      <c r="AI229" s="114">
        <f>IF(AH229=0,0,IF(AH229&lt;10,1,IF(MOD(AH229,40)&lt;10,ROUNDDOWN(AH229/40,0),ROUNDUP(AH229/40,0))))</f>
        <v>0</v>
      </c>
      <c r="AJ229" s="113"/>
      <c r="AK229" s="114">
        <f>IF(AJ229=0,0,IF(AJ229&lt;10,1,IF(MOD(AJ229,40)&lt;10,ROUNDDOWN(AJ229/40,0),ROUNDUP(AJ229/40,0))))</f>
        <v>0</v>
      </c>
      <c r="AL229" s="113"/>
      <c r="AM229" s="114">
        <f>IF(AL229=0,0,IF(AL229&lt;10,1,IF(MOD(AL229,40)&lt;10,ROUNDDOWN(AL229/40,0),ROUNDUP(AL229/40,0))))</f>
        <v>0</v>
      </c>
      <c r="AN229" s="113">
        <f>SUM(J229+L229+N229+P229+R229+T229+V229+X229+Z229+AB229+AD229+AF229+AH229+AJ229+AL229)</f>
        <v>103</v>
      </c>
      <c r="AO229" s="113">
        <f>SUM(K229+M229+O229+Q229+S229+U229+W229+Y229+AA229+AC229+AE229+AG229+AI229+AK229+AM229)</f>
        <v>8</v>
      </c>
      <c r="AP229" s="113">
        <v>1</v>
      </c>
      <c r="AQ229" s="113">
        <v>5</v>
      </c>
      <c r="AR229" s="113">
        <f>SUM(AP229:AQ229)</f>
        <v>6</v>
      </c>
      <c r="AS229" s="142">
        <v>1</v>
      </c>
      <c r="AT229" s="185">
        <v>0</v>
      </c>
      <c r="AU229" s="142">
        <v>5</v>
      </c>
      <c r="AV229" s="185">
        <v>0</v>
      </c>
      <c r="AW229" s="142">
        <f>SUM(AS229:AV229)</f>
        <v>6</v>
      </c>
      <c r="AX229" s="128">
        <f>IF(AN229&lt;=0,0,IF(AN229&lt;=359,1,IF(AN229&lt;=719,2,IF(AN229&lt;=1079,3,IF(AN229&lt;=1679,4,IF(AN229&lt;=1680,5,IF(AN229&lt;=1680,1,5)))))))</f>
        <v>1</v>
      </c>
      <c r="AY229" s="129">
        <f>IF(AN229&gt;120,ROUND(((((K229+M229+O229)*30)+(J229+L229+N229))/50+(((Q229+S229+U229+W229+Y229+AA229)*40)+(P229+R229+T229+V229+X229+Z229))/50+(AC229+AE229+AG229+AI229+AK229+AM229)*2),0),IF((J229+L229+N229+P229+R229+T229+V229+X229+Z229)&lt;=0,0,IF((J229+L229+N229+P229+R229+T229+V229+X229+Z229)&lt;=20,1,IF((J229+L229+N229+P229+R229+T229+V229+X229+Z229)&lt;=40,2,IF((J229+L229+N229+P229+R229+T229+V229+X229+Z229)&lt;=60,3,IF((J229+L229+N229+P229+R229+T229+V229+X229+Z229)&lt;=80,4,IF((J229+L229+N229+P229+R229+T229+V229+X229+Z229)&lt;=100,5,IF((J229+L229+N229+P229+R229+T229+V229+X229+Z229)&lt;=120,6,0)))))))+((AC229+AE229+AG229+AI229+AK229+AM229)*2))</f>
        <v>6</v>
      </c>
      <c r="AZ229" s="113">
        <f>SUM(AX229:AY229)</f>
        <v>7</v>
      </c>
      <c r="BA229" s="113">
        <f>SUM(AP229)-AX229</f>
        <v>0</v>
      </c>
      <c r="BB229" s="113">
        <f>SUM(AQ229)-AY229</f>
        <v>-1</v>
      </c>
      <c r="BC229" s="113">
        <f>SUM(AR229)-AZ229</f>
        <v>-1</v>
      </c>
      <c r="BD229" s="130">
        <f>SUM(BC229)/AZ229*100</f>
        <v>-14.285714285714285</v>
      </c>
      <c r="BE229" s="113">
        <v>0</v>
      </c>
      <c r="BF229" s="113"/>
      <c r="BG229" s="113"/>
      <c r="BH229" s="113">
        <f>SUM(BC229)-BE229-BF229+BG229</f>
        <v>-1</v>
      </c>
      <c r="BI229" s="130">
        <f>SUM(BH229)/AZ229*100</f>
        <v>-14.285714285714285</v>
      </c>
      <c r="BK229" s="112"/>
      <c r="BL229" s="150"/>
      <c r="BM229" s="112"/>
      <c r="BN229" s="112"/>
      <c r="BO229" s="112"/>
      <c r="BP229" s="112"/>
      <c r="BQ229" s="112"/>
      <c r="BR229" s="112"/>
      <c r="BS229" s="112"/>
      <c r="BT229" s="112"/>
      <c r="BU229" s="112"/>
      <c r="BV229" s="112"/>
      <c r="BW229" s="112"/>
      <c r="BX229" s="112"/>
      <c r="BY229" s="112"/>
      <c r="BZ229" s="112"/>
      <c r="CA229" s="112"/>
      <c r="CB229" s="112"/>
      <c r="CC229" s="112"/>
      <c r="CD229" s="112"/>
      <c r="CE229" s="112"/>
      <c r="CF229" s="112"/>
      <c r="CG229" s="112"/>
      <c r="CH229" s="112"/>
      <c r="CI229" s="112"/>
      <c r="CJ229" s="112"/>
      <c r="CK229" s="112"/>
      <c r="CL229" s="112"/>
      <c r="CM229" s="112"/>
      <c r="CN229" s="112"/>
      <c r="CO229" s="112"/>
    </row>
    <row r="230" spans="1:93" s="161" customFormat="1">
      <c r="A230" s="154"/>
      <c r="B230" s="154"/>
      <c r="C230" s="155" t="s">
        <v>369</v>
      </c>
      <c r="D230" s="155"/>
      <c r="E230" s="155"/>
      <c r="F230" s="155"/>
      <c r="G230" s="154"/>
      <c r="H230" s="154"/>
      <c r="I230" s="154"/>
      <c r="J230" s="156" t="s">
        <v>396</v>
      </c>
      <c r="K230" s="157"/>
      <c r="L230" s="154"/>
      <c r="M230" s="157"/>
      <c r="N230" s="154"/>
      <c r="O230" s="157"/>
      <c r="P230" s="154"/>
      <c r="Q230" s="157"/>
      <c r="R230" s="154"/>
      <c r="S230" s="157"/>
      <c r="T230" s="154"/>
      <c r="U230" s="157"/>
      <c r="V230" s="154"/>
      <c r="W230" s="157"/>
      <c r="X230" s="154"/>
      <c r="Y230" s="157"/>
      <c r="Z230" s="154"/>
      <c r="AA230" s="157"/>
      <c r="AB230" s="154"/>
      <c r="AC230" s="157"/>
      <c r="AD230" s="154"/>
      <c r="AE230" s="157"/>
      <c r="AF230" s="157"/>
      <c r="AG230" s="157"/>
      <c r="AH230" s="154"/>
      <c r="AI230" s="157"/>
      <c r="AJ230" s="154"/>
      <c r="AK230" s="157"/>
      <c r="AL230" s="154"/>
      <c r="AM230" s="157"/>
      <c r="AN230" s="154"/>
      <c r="AO230" s="154"/>
      <c r="AP230" s="154"/>
      <c r="AQ230" s="154"/>
      <c r="AR230" s="154"/>
      <c r="AS230" s="154"/>
      <c r="AT230" s="185"/>
      <c r="AU230" s="154"/>
      <c r="AV230" s="185"/>
      <c r="AW230" s="154"/>
      <c r="AX230" s="158"/>
      <c r="AY230" s="159"/>
      <c r="AZ230" s="154"/>
      <c r="BA230" s="154"/>
      <c r="BB230" s="154"/>
      <c r="BC230" s="154"/>
      <c r="BD230" s="160"/>
      <c r="BE230" s="154"/>
      <c r="BF230" s="154"/>
      <c r="BG230" s="154"/>
      <c r="BH230" s="154"/>
      <c r="BI230" s="160"/>
      <c r="BK230" s="162"/>
      <c r="BL230" s="150"/>
      <c r="BM230" s="162"/>
      <c r="BN230" s="162"/>
      <c r="BO230" s="162"/>
      <c r="BP230" s="162"/>
      <c r="BQ230" s="162"/>
      <c r="BR230" s="162"/>
      <c r="BS230" s="162"/>
      <c r="BT230" s="162"/>
      <c r="BU230" s="162"/>
      <c r="BV230" s="162"/>
      <c r="BW230" s="162"/>
      <c r="BX230" s="162"/>
      <c r="BY230" s="162"/>
      <c r="BZ230" s="162"/>
      <c r="CA230" s="162"/>
      <c r="CB230" s="162"/>
      <c r="CC230" s="162"/>
      <c r="CD230" s="162"/>
      <c r="CE230" s="162"/>
      <c r="CF230" s="162"/>
      <c r="CG230" s="162"/>
      <c r="CH230" s="162"/>
      <c r="CI230" s="162"/>
      <c r="CJ230" s="162"/>
      <c r="CK230" s="162"/>
      <c r="CL230" s="162"/>
      <c r="CM230" s="162"/>
      <c r="CN230" s="162"/>
      <c r="CO230" s="162"/>
    </row>
    <row r="231" spans="1:93" s="161" customFormat="1">
      <c r="A231" s="154"/>
      <c r="B231" s="154"/>
      <c r="C231" s="155" t="s">
        <v>513</v>
      </c>
      <c r="D231" s="155"/>
      <c r="E231" s="155"/>
      <c r="F231" s="155"/>
      <c r="G231" s="154"/>
      <c r="H231" s="154"/>
      <c r="I231" s="154"/>
      <c r="J231" s="156" t="s">
        <v>638</v>
      </c>
      <c r="K231" s="157"/>
      <c r="L231" s="154"/>
      <c r="M231" s="157"/>
      <c r="N231" s="154"/>
      <c r="O231" s="157"/>
      <c r="P231" s="154"/>
      <c r="Q231" s="157"/>
      <c r="R231" s="154"/>
      <c r="S231" s="157"/>
      <c r="T231" s="154"/>
      <c r="U231" s="157"/>
      <c r="V231" s="154"/>
      <c r="W231" s="157"/>
      <c r="X231" s="154"/>
      <c r="Y231" s="157"/>
      <c r="Z231" s="154"/>
      <c r="AA231" s="157"/>
      <c r="AB231" s="154"/>
      <c r="AC231" s="157"/>
      <c r="AD231" s="154"/>
      <c r="AE231" s="157"/>
      <c r="AF231" s="157"/>
      <c r="AG231" s="157"/>
      <c r="AH231" s="154"/>
      <c r="AI231" s="157"/>
      <c r="AJ231" s="154"/>
      <c r="AK231" s="157"/>
      <c r="AL231" s="154"/>
      <c r="AM231" s="157"/>
      <c r="AN231" s="154"/>
      <c r="AO231" s="154"/>
      <c r="AP231" s="154"/>
      <c r="AQ231" s="154"/>
      <c r="AR231" s="154"/>
      <c r="AS231" s="154"/>
      <c r="AT231" s="185"/>
      <c r="AU231" s="154"/>
      <c r="AV231" s="185"/>
      <c r="AW231" s="154"/>
      <c r="AX231" s="158"/>
      <c r="AY231" s="159"/>
      <c r="AZ231" s="154"/>
      <c r="BA231" s="154"/>
      <c r="BB231" s="154"/>
      <c r="BC231" s="154"/>
      <c r="BD231" s="160"/>
      <c r="BE231" s="154"/>
      <c r="BF231" s="154"/>
      <c r="BG231" s="154"/>
      <c r="BH231" s="154"/>
      <c r="BI231" s="160"/>
      <c r="BK231" s="162"/>
      <c r="BL231" s="150"/>
      <c r="BM231" s="162"/>
      <c r="BN231" s="162"/>
      <c r="BO231" s="162"/>
      <c r="BP231" s="162"/>
      <c r="BQ231" s="162"/>
      <c r="BR231" s="162"/>
      <c r="BS231" s="162"/>
      <c r="BT231" s="162"/>
      <c r="BU231" s="162"/>
      <c r="BV231" s="162"/>
      <c r="BW231" s="162"/>
      <c r="BX231" s="162"/>
      <c r="BY231" s="162"/>
      <c r="BZ231" s="162"/>
      <c r="CA231" s="162"/>
      <c r="CB231" s="162"/>
      <c r="CC231" s="162"/>
      <c r="CD231" s="162"/>
      <c r="CE231" s="162"/>
      <c r="CF231" s="162"/>
      <c r="CG231" s="162"/>
      <c r="CH231" s="162"/>
      <c r="CI231" s="162"/>
      <c r="CJ231" s="162"/>
      <c r="CK231" s="162"/>
      <c r="CL231" s="162"/>
      <c r="CM231" s="162"/>
      <c r="CN231" s="162"/>
      <c r="CO231" s="162"/>
    </row>
    <row r="232" spans="1:93" s="111" customFormat="1">
      <c r="A232" s="113">
        <v>75</v>
      </c>
      <c r="B232" s="113">
        <v>40010062</v>
      </c>
      <c r="C232" s="126" t="s">
        <v>76</v>
      </c>
      <c r="D232" s="126" t="s">
        <v>195</v>
      </c>
      <c r="E232" s="126" t="s">
        <v>183</v>
      </c>
      <c r="F232" s="126" t="s">
        <v>181</v>
      </c>
      <c r="G232" s="113">
        <v>20</v>
      </c>
      <c r="H232" s="113">
        <v>4</v>
      </c>
      <c r="I232" s="113" t="s">
        <v>283</v>
      </c>
      <c r="J232" s="113">
        <v>2</v>
      </c>
      <c r="K232" s="114">
        <f>IF(J232=0,0,IF(J232&lt;10,1,IF(MOD(J232,30)&lt;10,ROUNDDOWN(J232/30,0),ROUNDUP(J232/30,0))))</f>
        <v>1</v>
      </c>
      <c r="L232" s="113">
        <v>8</v>
      </c>
      <c r="M232" s="114">
        <f>IF(L232=0,0,IF(L232&lt;10,1,IF(MOD(L232,30)&lt;10,ROUNDDOWN(L232/30,0),ROUNDUP(L232/30,0))))</f>
        <v>1</v>
      </c>
      <c r="N232" s="113">
        <v>5</v>
      </c>
      <c r="O232" s="114">
        <f>IF(N232=0,0,IF(N232&lt;10,1,IF(MOD(N232,30)&lt;10,ROUNDDOWN(N232/30,0),ROUNDUP(N232/30,0))))</f>
        <v>1</v>
      </c>
      <c r="P232" s="113">
        <v>12</v>
      </c>
      <c r="Q232" s="114">
        <f>IF(P232=0,0,IF(P232&lt;10,1,IF(MOD(P232,40)&lt;10,ROUNDDOWN(P232/40,0),ROUNDUP(P232/40,0))))</f>
        <v>1</v>
      </c>
      <c r="R232" s="113">
        <v>17</v>
      </c>
      <c r="S232" s="114">
        <f>IF(R232=0,0,IF(R232&lt;10,1,IF(MOD(R232,40)&lt;10,ROUNDDOWN(R232/40,0),ROUNDUP(R232/40,0))))</f>
        <v>1</v>
      </c>
      <c r="T232" s="113">
        <v>21</v>
      </c>
      <c r="U232" s="114">
        <f>IF(T232=0,0,IF(T232&lt;10,1,IF(MOD(T232,40)&lt;10,ROUNDDOWN(T232/40,0),ROUNDUP(T232/40,0))))</f>
        <v>1</v>
      </c>
      <c r="V232" s="113">
        <v>12</v>
      </c>
      <c r="W232" s="114">
        <f>IF(V232=0,0,IF(V232&lt;10,1,IF(MOD(V232,40)&lt;10,ROUNDDOWN(V232/40,0),ROUNDUP(V232/40,0))))</f>
        <v>1</v>
      </c>
      <c r="X232" s="113">
        <v>16</v>
      </c>
      <c r="Y232" s="114">
        <f>IF(X232=0,0,IF(X232&lt;10,1,IF(MOD(X232,40)&lt;10,ROUNDDOWN(X232/40,0),ROUNDUP(X232/40,0))))</f>
        <v>1</v>
      </c>
      <c r="Z232" s="113">
        <v>20</v>
      </c>
      <c r="AA232" s="114">
        <f>IF(Z232=0,0,IF(Z232&lt;10,1,IF(MOD(Z232,40)&lt;10,ROUNDDOWN(Z232/40,0),ROUNDUP(Z232/40,0))))</f>
        <v>1</v>
      </c>
      <c r="AB232" s="113"/>
      <c r="AC232" s="114">
        <f>IF(AB232=0,0,IF(AB232&lt;10,1,IF(MOD(AB232,40)&lt;10,ROUNDDOWN(AB232/40,0),ROUNDUP(AB232/40,0))))</f>
        <v>0</v>
      </c>
      <c r="AD232" s="113"/>
      <c r="AE232" s="114">
        <f>IF(AD232=0,0,IF(AD232&lt;10,1,IF(MOD(AD232,40)&lt;10,ROUNDDOWN(AD232/40,0),ROUNDUP(AD232/40,0))))</f>
        <v>0</v>
      </c>
      <c r="AF232" s="114"/>
      <c r="AG232" s="114">
        <f>IF(AF232=0,0,IF(AF232&lt;10,1,IF(MOD(AF232,40)&lt;10,ROUNDDOWN(AF232/40,0),ROUNDUP(AF232/40,0))))</f>
        <v>0</v>
      </c>
      <c r="AH232" s="113"/>
      <c r="AI232" s="114">
        <f>IF(AH232=0,0,IF(AH232&lt;10,1,IF(MOD(AH232,40)&lt;10,ROUNDDOWN(AH232/40,0),ROUNDUP(AH232/40,0))))</f>
        <v>0</v>
      </c>
      <c r="AJ232" s="113"/>
      <c r="AK232" s="114">
        <f>IF(AJ232=0,0,IF(AJ232&lt;10,1,IF(MOD(AJ232,40)&lt;10,ROUNDDOWN(AJ232/40,0),ROUNDUP(AJ232/40,0))))</f>
        <v>0</v>
      </c>
      <c r="AL232" s="113"/>
      <c r="AM232" s="114">
        <f>IF(AL232=0,0,IF(AL232&lt;10,1,IF(MOD(AL232,40)&lt;10,ROUNDDOWN(AL232/40,0),ROUNDUP(AL232/40,0))))</f>
        <v>0</v>
      </c>
      <c r="AN232" s="113">
        <f>SUM(J232+L232+N232+P232+R232+T232+V232+X232+Z232+AB232+AD232+AF232+AH232+AJ232+AL232)</f>
        <v>113</v>
      </c>
      <c r="AO232" s="113">
        <f>SUM(K232+M232+O232+Q232+S232+U232+W232+Y232+AA232+AC232+AE232+AG232+AI232+AK232+AM232)</f>
        <v>9</v>
      </c>
      <c r="AP232" s="113">
        <v>1</v>
      </c>
      <c r="AQ232" s="113">
        <v>6</v>
      </c>
      <c r="AR232" s="113">
        <f>SUM(AP232:AQ232)</f>
        <v>7</v>
      </c>
      <c r="AS232" s="142">
        <v>1</v>
      </c>
      <c r="AT232" s="185">
        <v>0</v>
      </c>
      <c r="AU232" s="142">
        <v>6</v>
      </c>
      <c r="AV232" s="185">
        <v>0</v>
      </c>
      <c r="AW232" s="142">
        <f>SUM(AS232:AV232)</f>
        <v>7</v>
      </c>
      <c r="AX232" s="128">
        <f>IF(AN232&lt;=0,0,IF(AN232&lt;=359,1,IF(AN232&lt;=719,2,IF(AN232&lt;=1079,3,IF(AN232&lt;=1679,4,IF(AN232&lt;=1680,5,IF(AN232&lt;=1680,1,5)))))))</f>
        <v>1</v>
      </c>
      <c r="AY232" s="129">
        <f>IF(AN232&gt;120,ROUND(((((K232+M232+O232)*30)+(J232+L232+N232))/50+(((Q232+S232+U232+W232+Y232+AA232)*40)+(P232+R232+T232+V232+X232+Z232))/50+(AC232+AE232+AG232+AI232+AK232+AM232)*2),0),IF((J232+L232+N232+P232+R232+T232+V232+X232+Z232)&lt;=0,0,IF((J232+L232+N232+P232+R232+T232+V232+X232+Z232)&lt;=20,1,IF((J232+L232+N232+P232+R232+T232+V232+X232+Z232)&lt;=40,2,IF((J232+L232+N232+P232+R232+T232+V232+X232+Z232)&lt;=60,3,IF((J232+L232+N232+P232+R232+T232+V232+X232+Z232)&lt;=80,4,IF((J232+L232+N232+P232+R232+T232+V232+X232+Z232)&lt;=100,5,IF((J232+L232+N232+P232+R232+T232+V232+X232+Z232)&lt;=120,6,0)))))))+((AC232+AE232+AG232+AI232+AK232+AM232)*2))</f>
        <v>6</v>
      </c>
      <c r="AZ232" s="113">
        <f>SUM(AX232:AY232)</f>
        <v>7</v>
      </c>
      <c r="BA232" s="113">
        <f>SUM(AP232)-AX232</f>
        <v>0</v>
      </c>
      <c r="BB232" s="113">
        <f>SUM(AQ232)-AY232</f>
        <v>0</v>
      </c>
      <c r="BC232" s="113">
        <f>SUM(AR232)-AZ232</f>
        <v>0</v>
      </c>
      <c r="BD232" s="130">
        <f>SUM(BC232)/AZ232*100</f>
        <v>0</v>
      </c>
      <c r="BE232" s="113">
        <v>1</v>
      </c>
      <c r="BF232" s="113"/>
      <c r="BG232" s="113"/>
      <c r="BH232" s="113">
        <f>SUM(BC232)-BE232-BF232+BG232</f>
        <v>-1</v>
      </c>
      <c r="BI232" s="130">
        <f>SUM(BH232)/AZ232*100</f>
        <v>-14.285714285714285</v>
      </c>
      <c r="BK232" s="112"/>
      <c r="BL232" s="150"/>
      <c r="BM232" s="112"/>
      <c r="BN232" s="112"/>
      <c r="BO232" s="112"/>
      <c r="BP232" s="112"/>
      <c r="BQ232" s="112"/>
      <c r="BR232" s="112"/>
      <c r="BS232" s="112"/>
      <c r="BT232" s="112"/>
      <c r="BU232" s="112"/>
      <c r="BV232" s="112"/>
      <c r="BW232" s="112"/>
      <c r="BX232" s="112"/>
      <c r="BY232" s="112"/>
      <c r="BZ232" s="112"/>
      <c r="CA232" s="112"/>
      <c r="CB232" s="112"/>
      <c r="CC232" s="112"/>
      <c r="CD232" s="112"/>
      <c r="CE232" s="112"/>
      <c r="CF232" s="112"/>
      <c r="CG232" s="112"/>
      <c r="CH232" s="112"/>
      <c r="CI232" s="112"/>
      <c r="CJ232" s="112"/>
      <c r="CK232" s="112"/>
      <c r="CL232" s="112"/>
      <c r="CM232" s="112"/>
      <c r="CN232" s="112"/>
      <c r="CO232" s="112"/>
    </row>
    <row r="233" spans="1:93" s="161" customFormat="1">
      <c r="A233" s="154"/>
      <c r="B233" s="154"/>
      <c r="C233" s="155" t="s">
        <v>369</v>
      </c>
      <c r="D233" s="155"/>
      <c r="E233" s="155"/>
      <c r="F233" s="155"/>
      <c r="G233" s="154"/>
      <c r="H233" s="154"/>
      <c r="I233" s="154"/>
      <c r="J233" s="156" t="s">
        <v>431</v>
      </c>
      <c r="K233" s="157"/>
      <c r="L233" s="154"/>
      <c r="M233" s="157"/>
      <c r="N233" s="154"/>
      <c r="O233" s="157"/>
      <c r="P233" s="154"/>
      <c r="Q233" s="157"/>
      <c r="R233" s="154"/>
      <c r="S233" s="157"/>
      <c r="T233" s="154"/>
      <c r="U233" s="157"/>
      <c r="V233" s="154"/>
      <c r="W233" s="157"/>
      <c r="X233" s="154"/>
      <c r="Y233" s="157"/>
      <c r="Z233" s="154"/>
      <c r="AA233" s="157"/>
      <c r="AB233" s="154"/>
      <c r="AC233" s="157"/>
      <c r="AD233" s="154"/>
      <c r="AE233" s="157"/>
      <c r="AF233" s="157"/>
      <c r="AG233" s="157"/>
      <c r="AH233" s="154"/>
      <c r="AI233" s="157"/>
      <c r="AJ233" s="154"/>
      <c r="AK233" s="157"/>
      <c r="AL233" s="154"/>
      <c r="AM233" s="157"/>
      <c r="AN233" s="163"/>
      <c r="AO233" s="154"/>
      <c r="AP233" s="154"/>
      <c r="AQ233" s="154"/>
      <c r="AR233" s="154"/>
      <c r="AS233" s="142"/>
      <c r="AT233" s="185"/>
      <c r="AU233" s="142"/>
      <c r="AV233" s="185"/>
      <c r="AW233" s="142"/>
      <c r="AX233" s="158"/>
      <c r="AY233" s="159"/>
      <c r="AZ233" s="154"/>
      <c r="BA233" s="154"/>
      <c r="BB233" s="154"/>
      <c r="BC233" s="154"/>
      <c r="BD233" s="160"/>
      <c r="BE233" s="154"/>
      <c r="BF233" s="154"/>
      <c r="BG233" s="154"/>
      <c r="BH233" s="154"/>
      <c r="BI233" s="160"/>
      <c r="BK233" s="162"/>
      <c r="BL233" s="150"/>
      <c r="BM233" s="162"/>
      <c r="BN233" s="162"/>
      <c r="BO233" s="162"/>
      <c r="BP233" s="162"/>
      <c r="BQ233" s="162"/>
      <c r="BR233" s="162"/>
      <c r="BS233" s="162"/>
      <c r="BT233" s="162"/>
      <c r="BU233" s="162"/>
      <c r="BV233" s="162"/>
      <c r="BW233" s="162"/>
      <c r="BX233" s="162"/>
      <c r="BY233" s="162"/>
      <c r="BZ233" s="162"/>
      <c r="CA233" s="162"/>
      <c r="CB233" s="162"/>
      <c r="CC233" s="162"/>
      <c r="CD233" s="162"/>
      <c r="CE233" s="162"/>
      <c r="CF233" s="162"/>
      <c r="CG233" s="162"/>
      <c r="CH233" s="162"/>
      <c r="CI233" s="162"/>
      <c r="CJ233" s="162"/>
      <c r="CK233" s="162"/>
      <c r="CL233" s="162"/>
      <c r="CM233" s="162"/>
      <c r="CN233" s="162"/>
      <c r="CO233" s="162"/>
    </row>
    <row r="234" spans="1:93" s="161" customFormat="1">
      <c r="A234" s="154"/>
      <c r="B234" s="154"/>
      <c r="C234" s="155" t="s">
        <v>513</v>
      </c>
      <c r="D234" s="155"/>
      <c r="E234" s="155"/>
      <c r="F234" s="155"/>
      <c r="G234" s="154"/>
      <c r="H234" s="154"/>
      <c r="I234" s="154"/>
      <c r="J234" s="156" t="s">
        <v>528</v>
      </c>
      <c r="K234" s="157"/>
      <c r="L234" s="154"/>
      <c r="M234" s="157"/>
      <c r="N234" s="154"/>
      <c r="O234" s="157"/>
      <c r="P234" s="154"/>
      <c r="Q234" s="157"/>
      <c r="R234" s="154"/>
      <c r="S234" s="157"/>
      <c r="T234" s="154"/>
      <c r="U234" s="157"/>
      <c r="V234" s="154"/>
      <c r="W234" s="157"/>
      <c r="X234" s="154"/>
      <c r="Y234" s="157"/>
      <c r="Z234" s="154"/>
      <c r="AA234" s="157"/>
      <c r="AB234" s="154"/>
      <c r="AC234" s="157"/>
      <c r="AD234" s="154"/>
      <c r="AE234" s="157"/>
      <c r="AF234" s="157"/>
      <c r="AG234" s="157"/>
      <c r="AH234" s="154"/>
      <c r="AI234" s="157"/>
      <c r="AJ234" s="154"/>
      <c r="AK234" s="157"/>
      <c r="AL234" s="154"/>
      <c r="AM234" s="157"/>
      <c r="AN234" s="163"/>
      <c r="AO234" s="154"/>
      <c r="AP234" s="154"/>
      <c r="AQ234" s="154"/>
      <c r="AR234" s="154"/>
      <c r="AS234" s="142"/>
      <c r="AT234" s="185"/>
      <c r="AU234" s="142"/>
      <c r="AV234" s="185"/>
      <c r="AW234" s="142"/>
      <c r="AX234" s="158"/>
      <c r="AY234" s="159"/>
      <c r="AZ234" s="154"/>
      <c r="BA234" s="154"/>
      <c r="BB234" s="154"/>
      <c r="BC234" s="154"/>
      <c r="BD234" s="160"/>
      <c r="BE234" s="154"/>
      <c r="BF234" s="154"/>
      <c r="BG234" s="154"/>
      <c r="BH234" s="154"/>
      <c r="BI234" s="160"/>
      <c r="BK234" s="162"/>
      <c r="BL234" s="150"/>
      <c r="BM234" s="162"/>
      <c r="BN234" s="162"/>
      <c r="BO234" s="162"/>
      <c r="BP234" s="162"/>
      <c r="BQ234" s="162"/>
      <c r="BR234" s="162"/>
      <c r="BS234" s="162"/>
      <c r="BT234" s="162"/>
      <c r="BU234" s="162"/>
      <c r="BV234" s="162"/>
      <c r="BW234" s="162"/>
      <c r="BX234" s="162"/>
      <c r="BY234" s="162"/>
      <c r="BZ234" s="162"/>
      <c r="CA234" s="162"/>
      <c r="CB234" s="162"/>
      <c r="CC234" s="162"/>
      <c r="CD234" s="162"/>
      <c r="CE234" s="162"/>
      <c r="CF234" s="162"/>
      <c r="CG234" s="162"/>
      <c r="CH234" s="162"/>
      <c r="CI234" s="162"/>
      <c r="CJ234" s="162"/>
      <c r="CK234" s="162"/>
      <c r="CL234" s="162"/>
      <c r="CM234" s="162"/>
      <c r="CN234" s="162"/>
      <c r="CO234" s="162"/>
    </row>
    <row r="235" spans="1:93" s="111" customFormat="1">
      <c r="A235" s="113">
        <v>76</v>
      </c>
      <c r="B235" s="113">
        <v>40010135</v>
      </c>
      <c r="C235" s="126" t="s">
        <v>75</v>
      </c>
      <c r="D235" s="126" t="s">
        <v>206</v>
      </c>
      <c r="E235" s="126" t="s">
        <v>185</v>
      </c>
      <c r="F235" s="126" t="s">
        <v>181</v>
      </c>
      <c r="G235" s="113">
        <v>27</v>
      </c>
      <c r="H235" s="113">
        <v>4</v>
      </c>
      <c r="I235" s="113" t="s">
        <v>283</v>
      </c>
      <c r="J235" s="113">
        <v>0</v>
      </c>
      <c r="K235" s="114">
        <f>IF(J235=0,0,IF(J235&lt;10,1,IF(MOD(J235,30)&lt;10,ROUNDDOWN(J235/30,0),ROUNDUP(J235/30,0))))</f>
        <v>0</v>
      </c>
      <c r="L235" s="113">
        <v>12</v>
      </c>
      <c r="M235" s="114">
        <f>IF(L235=0,0,IF(L235&lt;10,1,IF(MOD(L235,30)&lt;10,ROUNDDOWN(L235/30,0),ROUNDUP(L235/30,0))))</f>
        <v>1</v>
      </c>
      <c r="N235" s="113">
        <v>15</v>
      </c>
      <c r="O235" s="114">
        <f>IF(N235=0,0,IF(N235&lt;10,1,IF(MOD(N235,30)&lt;10,ROUNDDOWN(N235/30,0),ROUNDUP(N235/30,0))))</f>
        <v>1</v>
      </c>
      <c r="P235" s="113">
        <v>11</v>
      </c>
      <c r="Q235" s="114">
        <f>IF(P235=0,0,IF(P235&lt;10,1,IF(MOD(P235,40)&lt;10,ROUNDDOWN(P235/40,0),ROUNDUP(P235/40,0))))</f>
        <v>1</v>
      </c>
      <c r="R235" s="113">
        <v>13</v>
      </c>
      <c r="S235" s="114">
        <f>IF(R235=0,0,IF(R235&lt;10,1,IF(MOD(R235,40)&lt;10,ROUNDDOWN(R235/40,0),ROUNDUP(R235/40,0))))</f>
        <v>1</v>
      </c>
      <c r="T235" s="113">
        <v>8</v>
      </c>
      <c r="U235" s="114">
        <f>IF(T235=0,0,IF(T235&lt;10,1,IF(MOD(T235,40)&lt;10,ROUNDDOWN(T235/40,0),ROUNDUP(T235/40,0))))</f>
        <v>1</v>
      </c>
      <c r="V235" s="113">
        <v>17</v>
      </c>
      <c r="W235" s="114">
        <f>IF(V235=0,0,IF(V235&lt;10,1,IF(MOD(V235,40)&lt;10,ROUNDDOWN(V235/40,0),ROUNDUP(V235/40,0))))</f>
        <v>1</v>
      </c>
      <c r="X235" s="113">
        <v>10</v>
      </c>
      <c r="Y235" s="114">
        <f>IF(X235=0,0,IF(X235&lt;10,1,IF(MOD(X235,40)&lt;10,ROUNDDOWN(X235/40,0),ROUNDUP(X235/40,0))))</f>
        <v>1</v>
      </c>
      <c r="Z235" s="113">
        <v>17</v>
      </c>
      <c r="AA235" s="114">
        <f>IF(Z235=0,0,IF(Z235&lt;10,1,IF(MOD(Z235,40)&lt;10,ROUNDDOWN(Z235/40,0),ROUNDUP(Z235/40,0))))</f>
        <v>1</v>
      </c>
      <c r="AB235" s="113"/>
      <c r="AC235" s="114">
        <f>IF(AB235=0,0,IF(AB235&lt;10,1,IF(MOD(AB235,40)&lt;10,ROUNDDOWN(AB235/40,0),ROUNDUP(AB235/40,0))))</f>
        <v>0</v>
      </c>
      <c r="AD235" s="113"/>
      <c r="AE235" s="114">
        <f>IF(AD235=0,0,IF(AD235&lt;10,1,IF(MOD(AD235,40)&lt;10,ROUNDDOWN(AD235/40,0),ROUNDUP(AD235/40,0))))</f>
        <v>0</v>
      </c>
      <c r="AF235" s="114"/>
      <c r="AG235" s="114">
        <f>IF(AF235=0,0,IF(AF235&lt;10,1,IF(MOD(AF235,40)&lt;10,ROUNDDOWN(AF235/40,0),ROUNDUP(AF235/40,0))))</f>
        <v>0</v>
      </c>
      <c r="AH235" s="113"/>
      <c r="AI235" s="114">
        <f>IF(AH235=0,0,IF(AH235&lt;10,1,IF(MOD(AH235,40)&lt;10,ROUNDDOWN(AH235/40,0),ROUNDUP(AH235/40,0))))</f>
        <v>0</v>
      </c>
      <c r="AJ235" s="113"/>
      <c r="AK235" s="114">
        <f>IF(AJ235=0,0,IF(AJ235&lt;10,1,IF(MOD(AJ235,40)&lt;10,ROUNDDOWN(AJ235/40,0),ROUNDUP(AJ235/40,0))))</f>
        <v>0</v>
      </c>
      <c r="AL235" s="113"/>
      <c r="AM235" s="114">
        <f>IF(AL235=0,0,IF(AL235&lt;10,1,IF(MOD(AL235,40)&lt;10,ROUNDDOWN(AL235/40,0),ROUNDUP(AL235/40,0))))</f>
        <v>0</v>
      </c>
      <c r="AN235" s="113">
        <f>SUM(J235+L235+N235+P235+R235+T235+V235+X235+Z235+AB235+AD235+AF235+AH235+AJ235+AL235)</f>
        <v>103</v>
      </c>
      <c r="AO235" s="113">
        <f>SUM(K235+M235+O235+Q235+S235+U235+W235+Y235+AA235+AC235+AE235+AG235+AI235+AK235+AM235)</f>
        <v>8</v>
      </c>
      <c r="AP235" s="113">
        <v>1</v>
      </c>
      <c r="AQ235" s="113">
        <v>6</v>
      </c>
      <c r="AR235" s="113">
        <f>SUM(AP235:AQ235)</f>
        <v>7</v>
      </c>
      <c r="AS235" s="142">
        <v>1</v>
      </c>
      <c r="AT235" s="185">
        <v>0</v>
      </c>
      <c r="AU235" s="142">
        <v>6</v>
      </c>
      <c r="AV235" s="185">
        <v>0</v>
      </c>
      <c r="AW235" s="142">
        <f>SUM(AS235:AV235)</f>
        <v>7</v>
      </c>
      <c r="AX235" s="128">
        <f>IF(AN235&lt;=0,0,IF(AN235&lt;=359,1,IF(AN235&lt;=719,2,IF(AN235&lt;=1079,3,IF(AN235&lt;=1679,4,IF(AN235&lt;=1680,5,IF(AN235&lt;=1680,1,5)))))))</f>
        <v>1</v>
      </c>
      <c r="AY235" s="129">
        <f>IF(AN235&gt;120,ROUND(((((K235+M235+O235)*30)+(J235+L235+N235))/50+(((Q235+S235+U235+W235+Y235+AA235)*40)+(P235+R235+T235+V235+X235+Z235))/50+(AC235+AE235+AG235+AI235+AK235+AM235)*2),0),IF((J235+L235+N235+P235+R235+T235+V235+X235+Z235)&lt;=0,0,IF((J235+L235+N235+P235+R235+T235+V235+X235+Z235)&lt;=20,1,IF((J235+L235+N235+P235+R235+T235+V235+X235+Z235)&lt;=40,2,IF((J235+L235+N235+P235+R235+T235+V235+X235+Z235)&lt;=60,3,IF((J235+L235+N235+P235+R235+T235+V235+X235+Z235)&lt;=80,4,IF((J235+L235+N235+P235+R235+T235+V235+X235+Z235)&lt;=100,5,IF((J235+L235+N235+P235+R235+T235+V235+X235+Z235)&lt;=120,6,0)))))))+((AC235+AE235+AG235+AI235+AK235+AM235)*2))</f>
        <v>6</v>
      </c>
      <c r="AZ235" s="113">
        <f>SUM(AX235:AY235)</f>
        <v>7</v>
      </c>
      <c r="BA235" s="113">
        <f>SUM(AP235)-AX235</f>
        <v>0</v>
      </c>
      <c r="BB235" s="113">
        <f>SUM(AQ235)-AY235</f>
        <v>0</v>
      </c>
      <c r="BC235" s="113">
        <f>SUM(AR235)-AZ235</f>
        <v>0</v>
      </c>
      <c r="BD235" s="130">
        <f>SUM(BC235)/AZ235*100</f>
        <v>0</v>
      </c>
      <c r="BE235" s="113">
        <v>0</v>
      </c>
      <c r="BF235" s="113"/>
      <c r="BG235" s="113"/>
      <c r="BH235" s="113">
        <f>SUM(BC235)-BE235-BF235+BG235</f>
        <v>0</v>
      </c>
      <c r="BI235" s="130">
        <f>SUM(BH235)/AZ235*100</f>
        <v>0</v>
      </c>
      <c r="BK235" s="112"/>
      <c r="BL235" s="150"/>
      <c r="BM235" s="112"/>
      <c r="BN235" s="112"/>
      <c r="BO235" s="112"/>
      <c r="BP235" s="112"/>
      <c r="BQ235" s="112"/>
      <c r="BR235" s="112"/>
      <c r="BS235" s="112"/>
      <c r="BT235" s="112"/>
      <c r="BU235" s="112"/>
      <c r="BV235" s="112"/>
      <c r="BW235" s="112"/>
      <c r="BX235" s="112"/>
      <c r="BY235" s="112"/>
      <c r="BZ235" s="112"/>
      <c r="CA235" s="112"/>
      <c r="CB235" s="112"/>
      <c r="CC235" s="112"/>
      <c r="CD235" s="112"/>
      <c r="CE235" s="112"/>
      <c r="CF235" s="112"/>
      <c r="CG235" s="112"/>
      <c r="CH235" s="112"/>
      <c r="CI235" s="112"/>
      <c r="CJ235" s="112"/>
      <c r="CK235" s="112"/>
      <c r="CL235" s="112"/>
      <c r="CM235" s="112"/>
      <c r="CN235" s="112"/>
      <c r="CO235" s="112"/>
    </row>
    <row r="236" spans="1:93" s="161" customFormat="1">
      <c r="A236" s="154"/>
      <c r="B236" s="154"/>
      <c r="C236" s="155" t="s">
        <v>369</v>
      </c>
      <c r="D236" s="155"/>
      <c r="E236" s="155"/>
      <c r="F236" s="155"/>
      <c r="G236" s="154"/>
      <c r="H236" s="154"/>
      <c r="I236" s="154"/>
      <c r="J236" s="156" t="s">
        <v>430</v>
      </c>
      <c r="K236" s="157"/>
      <c r="L236" s="154"/>
      <c r="M236" s="157"/>
      <c r="N236" s="154"/>
      <c r="O236" s="157"/>
      <c r="P236" s="154"/>
      <c r="Q236" s="157"/>
      <c r="R236" s="154"/>
      <c r="S236" s="157"/>
      <c r="T236" s="154"/>
      <c r="U236" s="157"/>
      <c r="V236" s="154"/>
      <c r="W236" s="157"/>
      <c r="X236" s="154"/>
      <c r="Y236" s="157"/>
      <c r="Z236" s="154"/>
      <c r="AA236" s="157"/>
      <c r="AB236" s="154"/>
      <c r="AC236" s="157"/>
      <c r="AD236" s="154"/>
      <c r="AE236" s="157"/>
      <c r="AF236" s="157"/>
      <c r="AG236" s="157"/>
      <c r="AH236" s="154"/>
      <c r="AI236" s="157"/>
      <c r="AJ236" s="154"/>
      <c r="AK236" s="157"/>
      <c r="AL236" s="154"/>
      <c r="AM236" s="157"/>
      <c r="AN236" s="163"/>
      <c r="AO236" s="154"/>
      <c r="AP236" s="154"/>
      <c r="AQ236" s="154"/>
      <c r="AR236" s="154"/>
      <c r="AS236" s="142"/>
      <c r="AT236" s="185"/>
      <c r="AU236" s="142"/>
      <c r="AV236" s="185"/>
      <c r="AW236" s="142"/>
      <c r="AX236" s="158"/>
      <c r="AY236" s="159"/>
      <c r="AZ236" s="154"/>
      <c r="BA236" s="154"/>
      <c r="BB236" s="154"/>
      <c r="BC236" s="154"/>
      <c r="BD236" s="160"/>
      <c r="BE236" s="154"/>
      <c r="BF236" s="154"/>
      <c r="BG236" s="154"/>
      <c r="BH236" s="154"/>
      <c r="BI236" s="160"/>
      <c r="BK236" s="162"/>
      <c r="BL236" s="150"/>
      <c r="BM236" s="162"/>
      <c r="BN236" s="162"/>
      <c r="BO236" s="162"/>
      <c r="BP236" s="162"/>
      <c r="BQ236" s="162"/>
      <c r="BR236" s="162"/>
      <c r="BS236" s="162"/>
      <c r="BT236" s="162"/>
      <c r="BU236" s="162"/>
      <c r="BV236" s="162"/>
      <c r="BW236" s="162"/>
      <c r="BX236" s="162"/>
      <c r="BY236" s="162"/>
      <c r="BZ236" s="162"/>
      <c r="CA236" s="162"/>
      <c r="CB236" s="162"/>
      <c r="CC236" s="162"/>
      <c r="CD236" s="162"/>
      <c r="CE236" s="162"/>
      <c r="CF236" s="162"/>
      <c r="CG236" s="162"/>
      <c r="CH236" s="162"/>
      <c r="CI236" s="162"/>
      <c r="CJ236" s="162"/>
      <c r="CK236" s="162"/>
      <c r="CL236" s="162"/>
      <c r="CM236" s="162"/>
      <c r="CN236" s="162"/>
      <c r="CO236" s="162"/>
    </row>
    <row r="237" spans="1:93" s="161" customFormat="1">
      <c r="A237" s="154"/>
      <c r="B237" s="154"/>
      <c r="C237" s="155" t="s">
        <v>513</v>
      </c>
      <c r="D237" s="155"/>
      <c r="E237" s="155"/>
      <c r="F237" s="155"/>
      <c r="G237" s="154"/>
      <c r="H237" s="154"/>
      <c r="I237" s="154"/>
      <c r="J237" s="156" t="s">
        <v>529</v>
      </c>
      <c r="K237" s="157"/>
      <c r="L237" s="154"/>
      <c r="M237" s="157"/>
      <c r="N237" s="154"/>
      <c r="O237" s="157"/>
      <c r="P237" s="154"/>
      <c r="Q237" s="157"/>
      <c r="R237" s="154"/>
      <c r="S237" s="157"/>
      <c r="T237" s="154"/>
      <c r="U237" s="157"/>
      <c r="V237" s="154"/>
      <c r="W237" s="157"/>
      <c r="X237" s="154"/>
      <c r="Y237" s="157"/>
      <c r="Z237" s="154"/>
      <c r="AA237" s="157"/>
      <c r="AB237" s="154"/>
      <c r="AC237" s="157"/>
      <c r="AD237" s="154"/>
      <c r="AE237" s="157"/>
      <c r="AF237" s="157"/>
      <c r="AG237" s="157"/>
      <c r="AH237" s="154"/>
      <c r="AI237" s="157"/>
      <c r="AJ237" s="154"/>
      <c r="AK237" s="157"/>
      <c r="AL237" s="154"/>
      <c r="AM237" s="157"/>
      <c r="AN237" s="163"/>
      <c r="AO237" s="154"/>
      <c r="AP237" s="154"/>
      <c r="AQ237" s="154"/>
      <c r="AR237" s="154"/>
      <c r="AS237" s="142"/>
      <c r="AT237" s="185"/>
      <c r="AU237" s="142"/>
      <c r="AV237" s="185"/>
      <c r="AW237" s="142"/>
      <c r="AX237" s="158"/>
      <c r="AY237" s="159"/>
      <c r="AZ237" s="154"/>
      <c r="BA237" s="154"/>
      <c r="BB237" s="154"/>
      <c r="BC237" s="154"/>
      <c r="BD237" s="160"/>
      <c r="BE237" s="154"/>
      <c r="BF237" s="154"/>
      <c r="BG237" s="154"/>
      <c r="BH237" s="154"/>
      <c r="BI237" s="160"/>
      <c r="BK237" s="162"/>
      <c r="BL237" s="150"/>
      <c r="BM237" s="162"/>
      <c r="BN237" s="162"/>
      <c r="BO237" s="162"/>
      <c r="BP237" s="162"/>
      <c r="BQ237" s="162"/>
      <c r="BR237" s="162"/>
      <c r="BS237" s="162"/>
      <c r="BT237" s="162"/>
      <c r="BU237" s="162"/>
      <c r="BV237" s="162"/>
      <c r="BW237" s="162"/>
      <c r="BX237" s="162"/>
      <c r="BY237" s="162"/>
      <c r="BZ237" s="162"/>
      <c r="CA237" s="162"/>
      <c r="CB237" s="162"/>
      <c r="CC237" s="162"/>
      <c r="CD237" s="162"/>
      <c r="CE237" s="162"/>
      <c r="CF237" s="162"/>
      <c r="CG237" s="162"/>
      <c r="CH237" s="162"/>
      <c r="CI237" s="162"/>
      <c r="CJ237" s="162"/>
      <c r="CK237" s="162"/>
      <c r="CL237" s="162"/>
      <c r="CM237" s="162"/>
      <c r="CN237" s="162"/>
      <c r="CO237" s="162"/>
    </row>
    <row r="238" spans="1:93" s="111" customFormat="1">
      <c r="A238" s="113">
        <v>77</v>
      </c>
      <c r="B238" s="113">
        <v>40010090</v>
      </c>
      <c r="C238" s="126" t="s">
        <v>182</v>
      </c>
      <c r="D238" s="126" t="s">
        <v>197</v>
      </c>
      <c r="E238" s="126" t="s">
        <v>183</v>
      </c>
      <c r="F238" s="126" t="s">
        <v>181</v>
      </c>
      <c r="G238" s="113">
        <v>7</v>
      </c>
      <c r="H238" s="113">
        <v>2</v>
      </c>
      <c r="I238" s="113" t="s">
        <v>283</v>
      </c>
      <c r="J238" s="113">
        <v>0</v>
      </c>
      <c r="K238" s="114">
        <f>IF(J238=0,0,IF(J238&lt;10,1,IF(MOD(J238,30)&lt;10,ROUNDDOWN(J238/30,0),ROUNDUP(J238/30,0))))</f>
        <v>0</v>
      </c>
      <c r="L238" s="113">
        <v>46</v>
      </c>
      <c r="M238" s="114">
        <f>IF(L238=0,0,IF(L238&lt;10,1,IF(MOD(L238,30)&lt;10,ROUNDDOWN(L238/30,0),ROUNDUP(L238/30,0))))</f>
        <v>2</v>
      </c>
      <c r="N238" s="113">
        <v>39</v>
      </c>
      <c r="O238" s="114">
        <f>IF(N238=0,0,IF(N238&lt;10,1,IF(MOD(N238,30)&lt;10,ROUNDDOWN(N238/30,0),ROUNDUP(N238/30,0))))</f>
        <v>1</v>
      </c>
      <c r="P238" s="113">
        <v>47</v>
      </c>
      <c r="Q238" s="114">
        <f>IF(P238=0,0,IF(P238&lt;10,1,IF(MOD(P238,40)&lt;10,ROUNDDOWN(P238/40,0),ROUNDUP(P238/40,0))))</f>
        <v>1</v>
      </c>
      <c r="R238" s="113">
        <v>43</v>
      </c>
      <c r="S238" s="114">
        <f>IF(R238=0,0,IF(R238&lt;10,1,IF(MOD(R238,40)&lt;10,ROUNDDOWN(R238/40,0),ROUNDUP(R238/40,0))))</f>
        <v>1</v>
      </c>
      <c r="T238" s="113">
        <v>43</v>
      </c>
      <c r="U238" s="114">
        <f>IF(T238=0,0,IF(T238&lt;10,1,IF(MOD(T238,40)&lt;10,ROUNDDOWN(T238/40,0),ROUNDUP(T238/40,0))))</f>
        <v>1</v>
      </c>
      <c r="V238" s="113">
        <v>35</v>
      </c>
      <c r="W238" s="114">
        <f>IF(V238=0,0,IF(V238&lt;10,1,IF(MOD(V238,40)&lt;10,ROUNDDOWN(V238/40,0),ROUNDUP(V238/40,0))))</f>
        <v>1</v>
      </c>
      <c r="X238" s="113">
        <v>42</v>
      </c>
      <c r="Y238" s="114">
        <f>IF(X238=0,0,IF(X238&lt;10,1,IF(MOD(X238,40)&lt;10,ROUNDDOWN(X238/40,0),ROUNDUP(X238/40,0))))</f>
        <v>1</v>
      </c>
      <c r="Z238" s="113">
        <v>57</v>
      </c>
      <c r="AA238" s="114">
        <f>IF(Z238=0,0,IF(Z238&lt;10,1,IF(MOD(Z238,40)&lt;10,ROUNDDOWN(Z238/40,0),ROUNDUP(Z238/40,0))))</f>
        <v>2</v>
      </c>
      <c r="AB238" s="113"/>
      <c r="AC238" s="114">
        <f>IF(AB238=0,0,IF(AB238&lt;10,1,IF(MOD(AB238,40)&lt;10,ROUNDDOWN(AB238/40,0),ROUNDUP(AB238/40,0))))</f>
        <v>0</v>
      </c>
      <c r="AD238" s="113"/>
      <c r="AE238" s="114">
        <f>IF(AD238=0,0,IF(AD238&lt;10,1,IF(MOD(AD238,40)&lt;10,ROUNDDOWN(AD238/40,0),ROUNDUP(AD238/40,0))))</f>
        <v>0</v>
      </c>
      <c r="AF238" s="114"/>
      <c r="AG238" s="114">
        <f>IF(AF238=0,0,IF(AF238&lt;10,1,IF(MOD(AF238,40)&lt;10,ROUNDDOWN(AF238/40,0),ROUNDUP(AF238/40,0))))</f>
        <v>0</v>
      </c>
      <c r="AH238" s="113"/>
      <c r="AI238" s="114">
        <f>IF(AH238=0,0,IF(AH238&lt;10,1,IF(MOD(AH238,40)&lt;10,ROUNDDOWN(AH238/40,0),ROUNDUP(AH238/40,0))))</f>
        <v>0</v>
      </c>
      <c r="AJ238" s="113"/>
      <c r="AK238" s="114">
        <f>IF(AJ238=0,0,IF(AJ238&lt;10,1,IF(MOD(AJ238,40)&lt;10,ROUNDDOWN(AJ238/40,0),ROUNDUP(AJ238/40,0))))</f>
        <v>0</v>
      </c>
      <c r="AL238" s="113"/>
      <c r="AM238" s="114">
        <f>IF(AL238=0,0,IF(AL238&lt;10,1,IF(MOD(AL238,40)&lt;10,ROUNDDOWN(AL238/40,0),ROUNDUP(AL238/40,0))))</f>
        <v>0</v>
      </c>
      <c r="AN238" s="113">
        <f>SUM(J238+L238+N238+P238+R238+T238+V238+X238+Z238+AB238+AD238+AF238+AH238+AJ238+AL238)</f>
        <v>352</v>
      </c>
      <c r="AO238" s="113">
        <f>SUM(K238+M238+O238+Q238+S238+U238+W238+Y238+AA238+AC238+AE238+AG238+AI238+AK238+AM238)</f>
        <v>10</v>
      </c>
      <c r="AP238" s="113">
        <v>1</v>
      </c>
      <c r="AQ238" s="113">
        <v>14</v>
      </c>
      <c r="AR238" s="113">
        <f>SUM(AP238:AQ238)</f>
        <v>15</v>
      </c>
      <c r="AS238" s="142">
        <v>1</v>
      </c>
      <c r="AT238" s="185">
        <v>0</v>
      </c>
      <c r="AU238" s="142">
        <v>14</v>
      </c>
      <c r="AV238" s="185">
        <v>0</v>
      </c>
      <c r="AW238" s="142">
        <f>SUM(AS238:AV238)</f>
        <v>15</v>
      </c>
      <c r="AX238" s="128">
        <f>IF(AN238&lt;=0,0,IF(AN238&lt;=359,1,IF(AN238&lt;=719,2,IF(AN238&lt;=1079,3,IF(AN238&lt;=1679,4,IF(AN238&lt;=1680,5,IF(AN238&lt;=1680,1,5)))))))</f>
        <v>1</v>
      </c>
      <c r="AY238" s="129">
        <f>IF(AN238&gt;120,ROUND(((((K238+M238+O238)*30)+(J238+L238+N238))/50+(((Q238+S238+U238+W238+Y238+AA238)*40)+(P238+R238+T238+V238+X238+Z238))/50+(AC238+AE238+AG238+AI238+AK238+AM238)*2),0),IF((J238+L238+N238+P238+R238+T238+V238+X238+Z238)&lt;=0,0,IF((J238+L238+N238+P238+R238+T238+V238+X238+Z238)&lt;=20,1,IF((J238+L238+N238+P238+R238+T238+V238+X238+Z238)&lt;=40,2,IF((J238+L238+N238+P238+R238+T238+V238+X238+Z238)&lt;=60,3,IF((J238+L238+N238+P238+R238+T238+V238+X238+Z238)&lt;=80,4,IF((J238+L238+N238+P238+R238+T238+V238+X238+Z238)&lt;=100,5,IF((J238+L238+N238+P238+R238+T238+V238+X238+Z238)&lt;=120,6,0)))))))+((AC238+AE238+AG238+AI238+AK238+AM238)*2))</f>
        <v>14</v>
      </c>
      <c r="AZ238" s="113">
        <f>SUM(AX238:AY238)</f>
        <v>15</v>
      </c>
      <c r="BA238" s="113">
        <f>SUM(AP238)-AX238</f>
        <v>0</v>
      </c>
      <c r="BB238" s="113">
        <f>SUM(AQ238)-AY238</f>
        <v>0</v>
      </c>
      <c r="BC238" s="113">
        <f>SUM(AR238)-AZ238</f>
        <v>0</v>
      </c>
      <c r="BD238" s="130">
        <f>SUM(BC238)/AZ238*100</f>
        <v>0</v>
      </c>
      <c r="BE238" s="113">
        <v>2</v>
      </c>
      <c r="BF238" s="113"/>
      <c r="BG238" s="113">
        <v>1</v>
      </c>
      <c r="BH238" s="113">
        <f>SUM(BC238)-BE238-BF238+BG238</f>
        <v>-1</v>
      </c>
      <c r="BI238" s="130">
        <f>SUM(BH238)/AZ238*100</f>
        <v>-6.666666666666667</v>
      </c>
      <c r="BK238" s="112"/>
      <c r="BL238" s="150"/>
      <c r="BM238" s="112"/>
      <c r="BN238" s="112"/>
      <c r="BO238" s="112"/>
      <c r="BP238" s="112"/>
      <c r="BQ238" s="112"/>
      <c r="BR238" s="112"/>
      <c r="BS238" s="112"/>
      <c r="BT238" s="112"/>
      <c r="BU238" s="112"/>
      <c r="BV238" s="112"/>
      <c r="BW238" s="112"/>
      <c r="BX238" s="112"/>
      <c r="BY238" s="112"/>
      <c r="BZ238" s="112"/>
      <c r="CA238" s="112"/>
      <c r="CB238" s="112"/>
      <c r="CC238" s="112"/>
      <c r="CD238" s="112"/>
      <c r="CE238" s="112"/>
      <c r="CF238" s="112"/>
      <c r="CG238" s="112"/>
      <c r="CH238" s="112"/>
      <c r="CI238" s="112"/>
      <c r="CJ238" s="112"/>
      <c r="CK238" s="112"/>
      <c r="CL238" s="112"/>
      <c r="CM238" s="112"/>
      <c r="CN238" s="112"/>
      <c r="CO238" s="112"/>
    </row>
    <row r="239" spans="1:93" s="161" customFormat="1">
      <c r="A239" s="154"/>
      <c r="B239" s="154"/>
      <c r="C239" s="155" t="s">
        <v>369</v>
      </c>
      <c r="D239" s="155"/>
      <c r="E239" s="155"/>
      <c r="F239" s="155"/>
      <c r="G239" s="154"/>
      <c r="H239" s="154"/>
      <c r="I239" s="154"/>
      <c r="J239" s="156" t="s">
        <v>461</v>
      </c>
      <c r="K239" s="157"/>
      <c r="L239" s="154"/>
      <c r="M239" s="157"/>
      <c r="N239" s="154"/>
      <c r="O239" s="157"/>
      <c r="P239" s="154"/>
      <c r="Q239" s="157"/>
      <c r="R239" s="154"/>
      <c r="S239" s="157"/>
      <c r="T239" s="154"/>
      <c r="U239" s="157"/>
      <c r="V239" s="154"/>
      <c r="W239" s="157"/>
      <c r="X239" s="154"/>
      <c r="Y239" s="157"/>
      <c r="Z239" s="154"/>
      <c r="AA239" s="157"/>
      <c r="AB239" s="154"/>
      <c r="AC239" s="157"/>
      <c r="AD239" s="154"/>
      <c r="AE239" s="157"/>
      <c r="AF239" s="157"/>
      <c r="AG239" s="157"/>
      <c r="AH239" s="154"/>
      <c r="AI239" s="157"/>
      <c r="AJ239" s="154"/>
      <c r="AK239" s="157"/>
      <c r="AL239" s="154"/>
      <c r="AM239" s="157"/>
      <c r="AN239" s="163"/>
      <c r="AO239" s="154"/>
      <c r="AP239" s="154"/>
      <c r="AQ239" s="154"/>
      <c r="AR239" s="154"/>
      <c r="AS239" s="142"/>
      <c r="AT239" s="185"/>
      <c r="AU239" s="142"/>
      <c r="AV239" s="185"/>
      <c r="AW239" s="142"/>
      <c r="AX239" s="158"/>
      <c r="AY239" s="159"/>
      <c r="AZ239" s="154"/>
      <c r="BA239" s="154"/>
      <c r="BB239" s="154"/>
      <c r="BC239" s="154"/>
      <c r="BD239" s="160"/>
      <c r="BE239" s="154"/>
      <c r="BF239" s="154"/>
      <c r="BG239" s="154"/>
      <c r="BH239" s="154"/>
      <c r="BI239" s="160"/>
      <c r="BK239" s="162"/>
      <c r="BL239" s="150"/>
      <c r="BM239" s="162"/>
      <c r="BN239" s="162"/>
      <c r="BO239" s="162"/>
      <c r="BP239" s="162"/>
      <c r="BQ239" s="162"/>
      <c r="BR239" s="162"/>
      <c r="BS239" s="162"/>
      <c r="BT239" s="162"/>
      <c r="BU239" s="162"/>
      <c r="BV239" s="162"/>
      <c r="BW239" s="162"/>
      <c r="BX239" s="162"/>
      <c r="BY239" s="162"/>
      <c r="BZ239" s="162"/>
      <c r="CA239" s="162"/>
      <c r="CB239" s="162"/>
      <c r="CC239" s="162"/>
      <c r="CD239" s="162"/>
      <c r="CE239" s="162"/>
      <c r="CF239" s="162"/>
      <c r="CG239" s="162"/>
      <c r="CH239" s="162"/>
      <c r="CI239" s="162"/>
      <c r="CJ239" s="162"/>
      <c r="CK239" s="162"/>
      <c r="CL239" s="162"/>
      <c r="CM239" s="162"/>
      <c r="CN239" s="162"/>
      <c r="CO239" s="162"/>
    </row>
    <row r="240" spans="1:93" s="161" customFormat="1">
      <c r="A240" s="154"/>
      <c r="B240" s="154"/>
      <c r="C240" s="155" t="s">
        <v>513</v>
      </c>
      <c r="D240" s="155"/>
      <c r="E240" s="155"/>
      <c r="F240" s="155"/>
      <c r="G240" s="154"/>
      <c r="H240" s="154"/>
      <c r="I240" s="154"/>
      <c r="J240" s="156" t="s">
        <v>542</v>
      </c>
      <c r="K240" s="157"/>
      <c r="L240" s="154"/>
      <c r="M240" s="157"/>
      <c r="N240" s="154"/>
      <c r="O240" s="157"/>
      <c r="P240" s="154"/>
      <c r="Q240" s="157"/>
      <c r="R240" s="154"/>
      <c r="S240" s="157"/>
      <c r="T240" s="154"/>
      <c r="U240" s="157"/>
      <c r="V240" s="154"/>
      <c r="W240" s="157"/>
      <c r="X240" s="154"/>
      <c r="Y240" s="157"/>
      <c r="Z240" s="154"/>
      <c r="AA240" s="157"/>
      <c r="AB240" s="154"/>
      <c r="AC240" s="157"/>
      <c r="AD240" s="154"/>
      <c r="AE240" s="157"/>
      <c r="AF240" s="157"/>
      <c r="AG240" s="157"/>
      <c r="AH240" s="154"/>
      <c r="AI240" s="157"/>
      <c r="AJ240" s="154"/>
      <c r="AK240" s="157"/>
      <c r="AL240" s="154"/>
      <c r="AM240" s="157"/>
      <c r="AN240" s="163"/>
      <c r="AO240" s="154"/>
      <c r="AP240" s="154"/>
      <c r="AQ240" s="154"/>
      <c r="AR240" s="154"/>
      <c r="AS240" s="142"/>
      <c r="AT240" s="185"/>
      <c r="AU240" s="142"/>
      <c r="AV240" s="185"/>
      <c r="AW240" s="142"/>
      <c r="AX240" s="158"/>
      <c r="AY240" s="159"/>
      <c r="AZ240" s="154"/>
      <c r="BA240" s="154"/>
      <c r="BB240" s="154"/>
      <c r="BC240" s="154"/>
      <c r="BD240" s="160"/>
      <c r="BE240" s="154"/>
      <c r="BF240" s="154"/>
      <c r="BG240" s="154"/>
      <c r="BH240" s="154"/>
      <c r="BI240" s="160"/>
      <c r="BK240" s="162"/>
      <c r="BL240" s="150"/>
      <c r="BM240" s="162"/>
      <c r="BN240" s="162"/>
      <c r="BO240" s="162"/>
      <c r="BP240" s="162"/>
      <c r="BQ240" s="162"/>
      <c r="BR240" s="162"/>
      <c r="BS240" s="162"/>
      <c r="BT240" s="162"/>
      <c r="BU240" s="162"/>
      <c r="BV240" s="162"/>
      <c r="BW240" s="162"/>
      <c r="BX240" s="162"/>
      <c r="BY240" s="162"/>
      <c r="BZ240" s="162"/>
      <c r="CA240" s="162"/>
      <c r="CB240" s="162"/>
      <c r="CC240" s="162"/>
      <c r="CD240" s="162"/>
      <c r="CE240" s="162"/>
      <c r="CF240" s="162"/>
      <c r="CG240" s="162"/>
      <c r="CH240" s="162"/>
      <c r="CI240" s="162"/>
      <c r="CJ240" s="162"/>
      <c r="CK240" s="162"/>
      <c r="CL240" s="162"/>
      <c r="CM240" s="162"/>
      <c r="CN240" s="162"/>
      <c r="CO240" s="162"/>
    </row>
    <row r="241" spans="1:93" s="111" customFormat="1">
      <c r="A241" s="113">
        <v>78</v>
      </c>
      <c r="B241" s="113">
        <v>40010173</v>
      </c>
      <c r="C241" s="126" t="s">
        <v>63</v>
      </c>
      <c r="D241" s="126" t="s">
        <v>213</v>
      </c>
      <c r="E241" s="126" t="s">
        <v>184</v>
      </c>
      <c r="F241" s="126" t="s">
        <v>181</v>
      </c>
      <c r="G241" s="113">
        <v>20</v>
      </c>
      <c r="H241" s="113">
        <v>4</v>
      </c>
      <c r="I241" s="113" t="s">
        <v>283</v>
      </c>
      <c r="J241" s="113">
        <v>5</v>
      </c>
      <c r="K241" s="114">
        <f>IF(J241=0,0,IF(J241&lt;10,1,IF(MOD(J241,30)&lt;10,ROUNDDOWN(J241/30,0),ROUNDUP(J241/30,0))))</f>
        <v>1</v>
      </c>
      <c r="L241" s="113">
        <v>8</v>
      </c>
      <c r="M241" s="114">
        <f>IF(L241=0,0,IF(L241&lt;10,1,IF(MOD(L241,30)&lt;10,ROUNDDOWN(L241/30,0),ROUNDUP(L241/30,0))))</f>
        <v>1</v>
      </c>
      <c r="N241" s="113">
        <v>7</v>
      </c>
      <c r="O241" s="114">
        <f>IF(N241=0,0,IF(N241&lt;10,1,IF(MOD(N241,30)&lt;10,ROUNDDOWN(N241/30,0),ROUNDUP(N241/30,0))))</f>
        <v>1</v>
      </c>
      <c r="P241" s="113">
        <v>11</v>
      </c>
      <c r="Q241" s="114">
        <f>IF(P241=0,0,IF(P241&lt;10,1,IF(MOD(P241,40)&lt;10,ROUNDDOWN(P241/40,0),ROUNDUP(P241/40,0))))</f>
        <v>1</v>
      </c>
      <c r="R241" s="113">
        <v>7</v>
      </c>
      <c r="S241" s="114">
        <f>IF(R241=0,0,IF(R241&lt;10,1,IF(MOD(R241,40)&lt;10,ROUNDDOWN(R241/40,0),ROUNDUP(R241/40,0))))</f>
        <v>1</v>
      </c>
      <c r="T241" s="113">
        <v>16</v>
      </c>
      <c r="U241" s="114">
        <f>IF(T241=0,0,IF(T241&lt;10,1,IF(MOD(T241,40)&lt;10,ROUNDDOWN(T241/40,0),ROUNDUP(T241/40,0))))</f>
        <v>1</v>
      </c>
      <c r="V241" s="113">
        <v>7</v>
      </c>
      <c r="W241" s="114">
        <f>IF(V241=0,0,IF(V241&lt;10,1,IF(MOD(V241,40)&lt;10,ROUNDDOWN(V241/40,0),ROUNDUP(V241/40,0))))</f>
        <v>1</v>
      </c>
      <c r="X241" s="113">
        <v>18</v>
      </c>
      <c r="Y241" s="114">
        <f>IF(X241=0,0,IF(X241&lt;10,1,IF(MOD(X241,40)&lt;10,ROUNDDOWN(X241/40,0),ROUNDUP(X241/40,0))))</f>
        <v>1</v>
      </c>
      <c r="Z241" s="113">
        <v>6</v>
      </c>
      <c r="AA241" s="114">
        <f>IF(Z241=0,0,IF(Z241&lt;10,1,IF(MOD(Z241,40)&lt;10,ROUNDDOWN(Z241/40,0),ROUNDUP(Z241/40,0))))</f>
        <v>1</v>
      </c>
      <c r="AB241" s="113">
        <v>11</v>
      </c>
      <c r="AC241" s="114">
        <f>IF(AB241=0,0,IF(AB241&lt;10,1,IF(MOD(AB241,40)&lt;10,ROUNDDOWN(AB241/40,0),ROUNDUP(AB241/40,0))))</f>
        <v>1</v>
      </c>
      <c r="AD241" s="113">
        <v>17</v>
      </c>
      <c r="AE241" s="114">
        <f>IF(AD241=0,0,IF(AD241&lt;10,1,IF(MOD(AD241,40)&lt;10,ROUNDDOWN(AD241/40,0),ROUNDUP(AD241/40,0))))</f>
        <v>1</v>
      </c>
      <c r="AF241" s="114">
        <v>16</v>
      </c>
      <c r="AG241" s="114">
        <f>IF(AF241=0,0,IF(AF241&lt;10,1,IF(MOD(AF241,40)&lt;10,ROUNDDOWN(AF241/40,0),ROUNDUP(AF241/40,0))))</f>
        <v>1</v>
      </c>
      <c r="AH241" s="113"/>
      <c r="AI241" s="114">
        <f>IF(AH241=0,0,IF(AH241&lt;10,1,IF(MOD(AH241,40)&lt;10,ROUNDDOWN(AH241/40,0),ROUNDUP(AH241/40,0))))</f>
        <v>0</v>
      </c>
      <c r="AJ241" s="113"/>
      <c r="AK241" s="114">
        <f>IF(AJ241=0,0,IF(AJ241&lt;10,1,IF(MOD(AJ241,40)&lt;10,ROUNDDOWN(AJ241/40,0),ROUNDUP(AJ241/40,0))))</f>
        <v>0</v>
      </c>
      <c r="AL241" s="113"/>
      <c r="AM241" s="114">
        <f>IF(AL241=0,0,IF(AL241&lt;10,1,IF(MOD(AL241,40)&lt;10,ROUNDDOWN(AL241/40,0),ROUNDUP(AL241/40,0))))</f>
        <v>0</v>
      </c>
      <c r="AN241" s="127">
        <f>SUM(J241+L241+N241+P241+R241+T241+V241+X241+Z241+AB241+AD241+AF241+AH241+AJ241+AL241)</f>
        <v>129</v>
      </c>
      <c r="AO241" s="113">
        <f>SUM(K241+M241+O241+Q241+S241+U241+W241+Y241+AA241+AC241+AE241+AG241+AI241+AK241+AM241)</f>
        <v>12</v>
      </c>
      <c r="AP241" s="113">
        <v>1</v>
      </c>
      <c r="AQ241" s="113">
        <v>14</v>
      </c>
      <c r="AR241" s="113">
        <f>SUM(AP241:AQ241)</f>
        <v>15</v>
      </c>
      <c r="AS241" s="142">
        <v>1</v>
      </c>
      <c r="AT241" s="185">
        <v>0</v>
      </c>
      <c r="AU241" s="142">
        <v>14</v>
      </c>
      <c r="AV241" s="185">
        <v>0</v>
      </c>
      <c r="AW241" s="142">
        <f>SUM(AS241:AV241)</f>
        <v>15</v>
      </c>
      <c r="AX241" s="128">
        <f>IF(AN241&lt;=0,0,IF(AN241&lt;=359,1,IF(AN241&lt;=719,2,IF(AN241&lt;=1079,3,IF(AN241&lt;=1679,4,IF(AN241&lt;=1680,5,IF(AN241&lt;=1680,1,5)))))))</f>
        <v>1</v>
      </c>
      <c r="AY241" s="129">
        <f>IF(AN241&gt;120,ROUND(((((K241+M241+O241)*30)+(J241+L241+N241))/50+(((Q241+S241+U241+W241+Y241+AA241)*40)+(P241+R241+T241+V241+X241+Z241))/50+(AC241+AE241+AG241+AI241+AK241+AM241)*2),0),IF((J241+L241+N241+P241+R241+T241+V241+X241+Z241)&lt;=0,0,IF((J241+L241+N241+P241+R241+T241+V241+X241+Z241)&lt;=20,1,IF((J241+L241+N241+P241+R241+T241+V241+X241+Z241)&lt;=40,2,IF((J241+L241+N241+P241+R241+T241+V241+X241+Z241)&lt;=60,3,IF((J241+L241+N241+P241+R241+T241+V241+X241+Z241)&lt;=80,4,IF((J241+L241+N241+P241+R241+T241+V241+X241+Z241)&lt;=100,5,IF((J241+L241+N241+P241+R241+T241+V241+X241+Z241)&lt;=120,6,0)))))))+((AC241+AE241+AG241+AI241+AK241+AM241)*2))</f>
        <v>14</v>
      </c>
      <c r="AZ241" s="113">
        <f>SUM(AX241:AY241)</f>
        <v>15</v>
      </c>
      <c r="BA241" s="113">
        <f>SUM(AP241)-AX241</f>
        <v>0</v>
      </c>
      <c r="BB241" s="113">
        <f>SUM(AQ241)-AY241</f>
        <v>0</v>
      </c>
      <c r="BC241" s="113">
        <f>SUM(AR241)-AZ241</f>
        <v>0</v>
      </c>
      <c r="BD241" s="130">
        <f>SUM(BC241)/AZ241*100</f>
        <v>0</v>
      </c>
      <c r="BE241" s="113">
        <v>3</v>
      </c>
      <c r="BF241" s="113"/>
      <c r="BG241" s="113"/>
      <c r="BH241" s="113">
        <f>SUM(BC241)-BE241-BF241+BG241</f>
        <v>-3</v>
      </c>
      <c r="BI241" s="130">
        <f>SUM(BH241)/AZ241*100</f>
        <v>-20</v>
      </c>
      <c r="BK241" s="112"/>
      <c r="BL241" s="150"/>
      <c r="BM241" s="112"/>
      <c r="BN241" s="112"/>
      <c r="BO241" s="112"/>
      <c r="BP241" s="112"/>
      <c r="BQ241" s="112"/>
      <c r="BR241" s="112"/>
      <c r="BS241" s="112"/>
      <c r="BT241" s="112"/>
      <c r="BU241" s="112"/>
      <c r="BV241" s="112"/>
      <c r="BW241" s="112"/>
      <c r="BX241" s="112"/>
      <c r="BY241" s="112"/>
      <c r="BZ241" s="112"/>
      <c r="CA241" s="112"/>
      <c r="CB241" s="112"/>
      <c r="CC241" s="112"/>
      <c r="CD241" s="112"/>
      <c r="CE241" s="112"/>
      <c r="CF241" s="112"/>
      <c r="CG241" s="112"/>
      <c r="CH241" s="112"/>
      <c r="CI241" s="112"/>
      <c r="CJ241" s="112"/>
      <c r="CK241" s="112"/>
      <c r="CL241" s="112"/>
      <c r="CM241" s="112"/>
      <c r="CN241" s="112"/>
      <c r="CO241" s="112"/>
    </row>
    <row r="242" spans="1:93" s="161" customFormat="1">
      <c r="A242" s="154"/>
      <c r="B242" s="154"/>
      <c r="C242" s="155" t="s">
        <v>369</v>
      </c>
      <c r="D242" s="155"/>
      <c r="E242" s="155"/>
      <c r="F242" s="155"/>
      <c r="G242" s="154"/>
      <c r="H242" s="154"/>
      <c r="I242" s="154"/>
      <c r="J242" s="156" t="s">
        <v>500</v>
      </c>
      <c r="K242" s="157"/>
      <c r="L242" s="154"/>
      <c r="M242" s="157"/>
      <c r="N242" s="154"/>
      <c r="O242" s="157"/>
      <c r="P242" s="154"/>
      <c r="Q242" s="157"/>
      <c r="R242" s="154"/>
      <c r="S242" s="157"/>
      <c r="T242" s="154"/>
      <c r="U242" s="157"/>
      <c r="V242" s="154"/>
      <c r="W242" s="157"/>
      <c r="X242" s="154"/>
      <c r="Y242" s="157"/>
      <c r="Z242" s="154"/>
      <c r="AA242" s="157"/>
      <c r="AB242" s="154"/>
      <c r="AC242" s="157"/>
      <c r="AD242" s="154"/>
      <c r="AE242" s="157"/>
      <c r="AF242" s="157"/>
      <c r="AG242" s="157"/>
      <c r="AH242" s="154"/>
      <c r="AI242" s="157"/>
      <c r="AJ242" s="154"/>
      <c r="AK242" s="157"/>
      <c r="AL242" s="154"/>
      <c r="AM242" s="157"/>
      <c r="AN242" s="163"/>
      <c r="AO242" s="154"/>
      <c r="AP242" s="154"/>
      <c r="AQ242" s="154"/>
      <c r="AR242" s="154"/>
      <c r="AS242" s="142"/>
      <c r="AT242" s="185"/>
      <c r="AU242" s="142"/>
      <c r="AV242" s="185"/>
      <c r="AW242" s="142"/>
      <c r="AX242" s="158"/>
      <c r="AY242" s="159"/>
      <c r="AZ242" s="154"/>
      <c r="BA242" s="154"/>
      <c r="BB242" s="154"/>
      <c r="BC242" s="154"/>
      <c r="BD242" s="160"/>
      <c r="BE242" s="154"/>
      <c r="BF242" s="154"/>
      <c r="BG242" s="154"/>
      <c r="BH242" s="154"/>
      <c r="BI242" s="160"/>
      <c r="BK242" s="162"/>
      <c r="BL242" s="150"/>
      <c r="BM242" s="162"/>
      <c r="BN242" s="162"/>
      <c r="BO242" s="162"/>
      <c r="BP242" s="162"/>
      <c r="BQ242" s="162"/>
      <c r="BR242" s="162"/>
      <c r="BS242" s="162"/>
      <c r="BT242" s="162"/>
      <c r="BU242" s="162"/>
      <c r="BV242" s="162"/>
      <c r="BW242" s="162"/>
      <c r="BX242" s="162"/>
      <c r="BY242" s="162"/>
      <c r="BZ242" s="162"/>
      <c r="CA242" s="162"/>
      <c r="CB242" s="162"/>
      <c r="CC242" s="162"/>
      <c r="CD242" s="162"/>
      <c r="CE242" s="162"/>
      <c r="CF242" s="162"/>
      <c r="CG242" s="162"/>
      <c r="CH242" s="162"/>
      <c r="CI242" s="162"/>
      <c r="CJ242" s="162"/>
      <c r="CK242" s="162"/>
      <c r="CL242" s="162"/>
      <c r="CM242" s="162"/>
      <c r="CN242" s="162"/>
      <c r="CO242" s="162"/>
    </row>
    <row r="243" spans="1:93" s="161" customFormat="1">
      <c r="A243" s="154"/>
      <c r="B243" s="154"/>
      <c r="C243" s="155" t="s">
        <v>513</v>
      </c>
      <c r="D243" s="155"/>
      <c r="E243" s="155"/>
      <c r="F243" s="155"/>
      <c r="G243" s="154"/>
      <c r="H243" s="154"/>
      <c r="I243" s="154"/>
      <c r="J243" s="156" t="s">
        <v>543</v>
      </c>
      <c r="K243" s="157"/>
      <c r="L243" s="154"/>
      <c r="M243" s="157"/>
      <c r="N243" s="154"/>
      <c r="O243" s="157"/>
      <c r="P243" s="154"/>
      <c r="Q243" s="157"/>
      <c r="R243" s="154"/>
      <c r="S243" s="157"/>
      <c r="T243" s="154"/>
      <c r="U243" s="157"/>
      <c r="V243" s="154"/>
      <c r="W243" s="157"/>
      <c r="X243" s="154"/>
      <c r="Y243" s="157"/>
      <c r="Z243" s="154"/>
      <c r="AA243" s="157"/>
      <c r="AB243" s="154"/>
      <c r="AC243" s="157"/>
      <c r="AD243" s="154"/>
      <c r="AE243" s="157"/>
      <c r="AF243" s="157"/>
      <c r="AG243" s="157"/>
      <c r="AH243" s="154"/>
      <c r="AI243" s="157"/>
      <c r="AJ243" s="154"/>
      <c r="AK243" s="157"/>
      <c r="AL243" s="154"/>
      <c r="AM243" s="157"/>
      <c r="AN243" s="163"/>
      <c r="AO243" s="154"/>
      <c r="AP243" s="154"/>
      <c r="AQ243" s="154"/>
      <c r="AR243" s="154"/>
      <c r="AS243" s="142"/>
      <c r="AT243" s="185"/>
      <c r="AU243" s="142"/>
      <c r="AV243" s="185"/>
      <c r="AW243" s="142"/>
      <c r="AX243" s="158"/>
      <c r="AY243" s="159"/>
      <c r="AZ243" s="154"/>
      <c r="BA243" s="154"/>
      <c r="BB243" s="154"/>
      <c r="BC243" s="154"/>
      <c r="BD243" s="160"/>
      <c r="BE243" s="154"/>
      <c r="BF243" s="154"/>
      <c r="BG243" s="154"/>
      <c r="BH243" s="154"/>
      <c r="BI243" s="160"/>
      <c r="BK243" s="162"/>
      <c r="BL243" s="150"/>
      <c r="BM243" s="162"/>
      <c r="BN243" s="162"/>
      <c r="BO243" s="162"/>
      <c r="BP243" s="162"/>
      <c r="BQ243" s="162"/>
      <c r="BR243" s="162"/>
      <c r="BS243" s="162"/>
      <c r="BT243" s="162"/>
      <c r="BU243" s="162"/>
      <c r="BV243" s="162"/>
      <c r="BW243" s="162"/>
      <c r="BX243" s="162"/>
      <c r="BY243" s="162"/>
      <c r="BZ243" s="162"/>
      <c r="CA243" s="162"/>
      <c r="CB243" s="162"/>
      <c r="CC243" s="162"/>
      <c r="CD243" s="162"/>
      <c r="CE243" s="162"/>
      <c r="CF243" s="162"/>
      <c r="CG243" s="162"/>
      <c r="CH243" s="162"/>
      <c r="CI243" s="162"/>
      <c r="CJ243" s="162"/>
      <c r="CK243" s="162"/>
      <c r="CL243" s="162"/>
      <c r="CM243" s="162"/>
      <c r="CN243" s="162"/>
      <c r="CO243" s="162"/>
    </row>
    <row r="244" spans="1:93" s="111" customFormat="1">
      <c r="A244" s="113">
        <v>79</v>
      </c>
      <c r="B244" s="113">
        <v>40010046</v>
      </c>
      <c r="C244" s="126" t="s">
        <v>109</v>
      </c>
      <c r="D244" s="126" t="s">
        <v>96</v>
      </c>
      <c r="E244" s="126" t="s">
        <v>183</v>
      </c>
      <c r="F244" s="126" t="s">
        <v>181</v>
      </c>
      <c r="G244" s="113">
        <v>20</v>
      </c>
      <c r="H244" s="113">
        <v>1</v>
      </c>
      <c r="I244" s="113" t="s">
        <v>283</v>
      </c>
      <c r="J244" s="113">
        <v>1</v>
      </c>
      <c r="K244" s="114">
        <f>IF(J244=0,0,IF(J244&lt;10,1,IF(MOD(J244,30)&lt;10,ROUNDDOWN(J244/30,0),ROUNDUP(J244/30,0))))</f>
        <v>1</v>
      </c>
      <c r="L244" s="113">
        <v>1</v>
      </c>
      <c r="M244" s="114">
        <f>IF(L244=0,0,IF(L244&lt;10,1,IF(MOD(L244,30)&lt;10,ROUNDDOWN(L244/30,0),ROUNDUP(L244/30,0))))</f>
        <v>1</v>
      </c>
      <c r="N244" s="113">
        <v>4</v>
      </c>
      <c r="O244" s="114">
        <f>IF(N244=0,0,IF(N244&lt;10,1,IF(MOD(N244,30)&lt;10,ROUNDDOWN(N244/30,0),ROUNDUP(N244/30,0))))</f>
        <v>1</v>
      </c>
      <c r="P244" s="113">
        <v>4</v>
      </c>
      <c r="Q244" s="114">
        <f>IF(P244=0,0,IF(P244&lt;10,1,IF(MOD(P244,40)&lt;10,ROUNDDOWN(P244/40,0),ROUNDUP(P244/40,0))))</f>
        <v>1</v>
      </c>
      <c r="R244" s="113">
        <v>1</v>
      </c>
      <c r="S244" s="114">
        <f>IF(R244=0,0,IF(R244&lt;10,1,IF(MOD(R244,40)&lt;10,ROUNDDOWN(R244/40,0),ROUNDUP(R244/40,0))))</f>
        <v>1</v>
      </c>
      <c r="T244" s="113">
        <v>2</v>
      </c>
      <c r="U244" s="114">
        <f>IF(T244=0,0,IF(T244&lt;10,1,IF(MOD(T244,40)&lt;10,ROUNDDOWN(T244/40,0),ROUNDUP(T244/40,0))))</f>
        <v>1</v>
      </c>
      <c r="V244" s="113">
        <v>6</v>
      </c>
      <c r="W244" s="114">
        <f>IF(V244=0,0,IF(V244&lt;10,1,IF(MOD(V244,40)&lt;10,ROUNDDOWN(V244/40,0),ROUNDUP(V244/40,0))))</f>
        <v>1</v>
      </c>
      <c r="X244" s="113">
        <v>2</v>
      </c>
      <c r="Y244" s="114">
        <f>IF(X244=0,0,IF(X244&lt;10,1,IF(MOD(X244,40)&lt;10,ROUNDDOWN(X244/40,0),ROUNDUP(X244/40,0))))</f>
        <v>1</v>
      </c>
      <c r="Z244" s="113">
        <v>2</v>
      </c>
      <c r="AA244" s="114">
        <f>IF(Z244=0,0,IF(Z244&lt;10,1,IF(MOD(Z244,40)&lt;10,ROUNDDOWN(Z244/40,0),ROUNDUP(Z244/40,0))))</f>
        <v>1</v>
      </c>
      <c r="AB244" s="113"/>
      <c r="AC244" s="114">
        <f>IF(AB244=0,0,IF(AB244&lt;10,1,IF(MOD(AB244,40)&lt;10,ROUNDDOWN(AB244/40,0),ROUNDUP(AB244/40,0))))</f>
        <v>0</v>
      </c>
      <c r="AD244" s="113"/>
      <c r="AE244" s="114">
        <f>IF(AD244=0,0,IF(AD244&lt;10,1,IF(MOD(AD244,40)&lt;10,ROUNDDOWN(AD244/40,0),ROUNDUP(AD244/40,0))))</f>
        <v>0</v>
      </c>
      <c r="AF244" s="114"/>
      <c r="AG244" s="114">
        <f>IF(AF244=0,0,IF(AF244&lt;10,1,IF(MOD(AF244,40)&lt;10,ROUNDDOWN(AF244/40,0),ROUNDUP(AF244/40,0))))</f>
        <v>0</v>
      </c>
      <c r="AH244" s="113"/>
      <c r="AI244" s="114">
        <f>IF(AH244=0,0,IF(AH244&lt;10,1,IF(MOD(AH244,40)&lt;10,ROUNDDOWN(AH244/40,0),ROUNDUP(AH244/40,0))))</f>
        <v>0</v>
      </c>
      <c r="AJ244" s="113"/>
      <c r="AK244" s="114">
        <f>IF(AJ244=0,0,IF(AJ244&lt;10,1,IF(MOD(AJ244,40)&lt;10,ROUNDDOWN(AJ244/40,0),ROUNDUP(AJ244/40,0))))</f>
        <v>0</v>
      </c>
      <c r="AL244" s="113"/>
      <c r="AM244" s="114">
        <f>IF(AL244=0,0,IF(AL244&lt;10,1,IF(MOD(AL244,40)&lt;10,ROUNDDOWN(AL244/40,0),ROUNDUP(AL244/40,0))))</f>
        <v>0</v>
      </c>
      <c r="AN244" s="113">
        <f>SUM(J244+L244+N244+P244+R244+T244+V244+X244+Z244+AB244+AD244+AF244+AH244+AJ244+AL244)</f>
        <v>23</v>
      </c>
      <c r="AO244" s="113">
        <f>SUM(K244+M244+O244+Q244+S244+U244+W244+Y244+AA244+AC244+AE244+AG244+AI244+AK244+AM244)</f>
        <v>9</v>
      </c>
      <c r="AP244" s="113">
        <v>1</v>
      </c>
      <c r="AQ244" s="113">
        <v>2</v>
      </c>
      <c r="AR244" s="113">
        <f>SUM(AP244:AQ244)</f>
        <v>3</v>
      </c>
      <c r="AS244" s="142">
        <v>0</v>
      </c>
      <c r="AT244" s="185">
        <v>1</v>
      </c>
      <c r="AU244" s="142">
        <v>2</v>
      </c>
      <c r="AV244" s="185">
        <v>0</v>
      </c>
      <c r="AW244" s="142">
        <f>SUM(AS244:AV244)</f>
        <v>3</v>
      </c>
      <c r="AX244" s="128">
        <f>IF(AN244&lt;=0,0,IF(AN244&lt;=359,1,IF(AN244&lt;=719,2,IF(AN244&lt;=1079,3,IF(AN244&lt;=1679,4,IF(AN244&lt;=1680,5,IF(AN244&lt;=1680,1,5)))))))</f>
        <v>1</v>
      </c>
      <c r="AY244" s="129">
        <f>IF(AN244&gt;120,ROUND(((((K244+M244+O244)*30)+(J244+L244+N244))/50+(((Q244+S244+U244+W244+Y244+AA244)*40)+(P244+R244+T244+V244+X244+Z244))/50+(AC244+AE244+AG244+AI244+AK244+AM244)*2),0),IF((J244+L244+N244+P244+R244+T244+V244+X244+Z244)&lt;=0,0,IF((J244+L244+N244+P244+R244+T244+V244+X244+Z244)&lt;=20,1,IF((J244+L244+N244+P244+R244+T244+V244+X244+Z244)&lt;=40,2,IF((J244+L244+N244+P244+R244+T244+V244+X244+Z244)&lt;=60,3,IF((J244+L244+N244+P244+R244+T244+V244+X244+Z244)&lt;=80,4,IF((J244+L244+N244+P244+R244+T244+V244+X244+Z244)&lt;=100,5,IF((J244+L244+N244+P244+R244+T244+V244+X244+Z244)&lt;=120,6,0)))))))+((AC244+AE244+AG244+AI244+AK244+AM244)*2))</f>
        <v>2</v>
      </c>
      <c r="AZ244" s="113">
        <f>SUM(AX244:AY244)</f>
        <v>3</v>
      </c>
      <c r="BA244" s="113">
        <f>SUM(AP244)-AX244</f>
        <v>0</v>
      </c>
      <c r="BB244" s="113">
        <f>SUM(AQ244)-AY244</f>
        <v>0</v>
      </c>
      <c r="BC244" s="113">
        <f>SUM(AR244)-AZ244</f>
        <v>0</v>
      </c>
      <c r="BD244" s="130">
        <f>SUM(BC244)/AZ244*100</f>
        <v>0</v>
      </c>
      <c r="BE244" s="113">
        <v>0</v>
      </c>
      <c r="BF244" s="113"/>
      <c r="BG244" s="113"/>
      <c r="BH244" s="113">
        <f>SUM(BC244)-BE244-BF244+BG244</f>
        <v>0</v>
      </c>
      <c r="BI244" s="130">
        <f>SUM(BH244)/AZ244*100</f>
        <v>0</v>
      </c>
      <c r="BK244" s="112"/>
      <c r="BL244" s="150"/>
      <c r="BM244" s="112"/>
      <c r="BN244" s="112"/>
      <c r="BO244" s="112"/>
      <c r="BP244" s="112"/>
      <c r="BQ244" s="112"/>
      <c r="BR244" s="112"/>
      <c r="BS244" s="112"/>
      <c r="BT244" s="112"/>
      <c r="BU244" s="112"/>
      <c r="BV244" s="112"/>
      <c r="BW244" s="112"/>
      <c r="BX244" s="112"/>
      <c r="BY244" s="112"/>
      <c r="BZ244" s="112"/>
      <c r="CA244" s="112"/>
      <c r="CB244" s="112"/>
      <c r="CC244" s="112"/>
      <c r="CD244" s="112"/>
      <c r="CE244" s="112"/>
      <c r="CF244" s="112"/>
      <c r="CG244" s="112"/>
      <c r="CH244" s="112"/>
      <c r="CI244" s="112"/>
      <c r="CJ244" s="112"/>
      <c r="CK244" s="112"/>
      <c r="CL244" s="112"/>
      <c r="CM244" s="112"/>
      <c r="CN244" s="112"/>
      <c r="CO244" s="112"/>
    </row>
    <row r="245" spans="1:93" s="161" customFormat="1">
      <c r="A245" s="154"/>
      <c r="B245" s="154"/>
      <c r="C245" s="155" t="s">
        <v>369</v>
      </c>
      <c r="D245" s="155"/>
      <c r="E245" s="155"/>
      <c r="F245" s="155"/>
      <c r="G245" s="154"/>
      <c r="H245" s="154"/>
      <c r="I245" s="154"/>
      <c r="J245" s="156" t="s">
        <v>454</v>
      </c>
      <c r="K245" s="157"/>
      <c r="L245" s="154"/>
      <c r="M245" s="157"/>
      <c r="N245" s="154"/>
      <c r="O245" s="157"/>
      <c r="P245" s="154"/>
      <c r="Q245" s="157"/>
      <c r="R245" s="154"/>
      <c r="S245" s="157"/>
      <c r="T245" s="154"/>
      <c r="U245" s="157"/>
      <c r="V245" s="154"/>
      <c r="W245" s="157"/>
      <c r="X245" s="154"/>
      <c r="Y245" s="157"/>
      <c r="Z245" s="154"/>
      <c r="AA245" s="157"/>
      <c r="AB245" s="154"/>
      <c r="AC245" s="157"/>
      <c r="AD245" s="154"/>
      <c r="AE245" s="157"/>
      <c r="AF245" s="157"/>
      <c r="AG245" s="157"/>
      <c r="AH245" s="154"/>
      <c r="AI245" s="157"/>
      <c r="AJ245" s="154"/>
      <c r="AK245" s="157"/>
      <c r="AL245" s="154"/>
      <c r="AM245" s="157"/>
      <c r="AN245" s="163"/>
      <c r="AO245" s="154"/>
      <c r="AP245" s="154"/>
      <c r="AQ245" s="154"/>
      <c r="AR245" s="154"/>
      <c r="AS245" s="154"/>
      <c r="AT245" s="185"/>
      <c r="AU245" s="154"/>
      <c r="AV245" s="185"/>
      <c r="AW245" s="154"/>
      <c r="AX245" s="158"/>
      <c r="AY245" s="159"/>
      <c r="AZ245" s="154"/>
      <c r="BA245" s="154"/>
      <c r="BB245" s="154"/>
      <c r="BC245" s="154"/>
      <c r="BD245" s="160"/>
      <c r="BE245" s="154"/>
      <c r="BF245" s="154"/>
      <c r="BG245" s="154"/>
      <c r="BH245" s="154"/>
      <c r="BI245" s="160"/>
      <c r="BK245" s="162"/>
      <c r="BL245" s="150"/>
      <c r="BM245" s="162"/>
      <c r="BN245" s="162"/>
      <c r="BO245" s="162"/>
      <c r="BP245" s="162"/>
      <c r="BQ245" s="162"/>
      <c r="BR245" s="162"/>
      <c r="BS245" s="162"/>
      <c r="BT245" s="162"/>
      <c r="BU245" s="162"/>
      <c r="BV245" s="162"/>
      <c r="BW245" s="162"/>
      <c r="BX245" s="162"/>
      <c r="BY245" s="162"/>
      <c r="BZ245" s="162"/>
      <c r="CA245" s="162"/>
      <c r="CB245" s="162"/>
      <c r="CC245" s="162"/>
      <c r="CD245" s="162"/>
      <c r="CE245" s="162"/>
      <c r="CF245" s="162"/>
      <c r="CG245" s="162"/>
      <c r="CH245" s="162"/>
      <c r="CI245" s="162"/>
      <c r="CJ245" s="162"/>
      <c r="CK245" s="162"/>
      <c r="CL245" s="162"/>
      <c r="CM245" s="162"/>
      <c r="CN245" s="162"/>
      <c r="CO245" s="162"/>
    </row>
    <row r="246" spans="1:93" s="161" customFormat="1">
      <c r="A246" s="154"/>
      <c r="B246" s="154"/>
      <c r="C246" s="155" t="s">
        <v>513</v>
      </c>
      <c r="D246" s="155"/>
      <c r="E246" s="155"/>
      <c r="F246" s="155"/>
      <c r="G246" s="154"/>
      <c r="H246" s="154"/>
      <c r="I246" s="154"/>
      <c r="J246" s="156" t="s">
        <v>554</v>
      </c>
      <c r="K246" s="157"/>
      <c r="L246" s="154"/>
      <c r="M246" s="157"/>
      <c r="N246" s="154"/>
      <c r="O246" s="157"/>
      <c r="P246" s="154"/>
      <c r="Q246" s="157"/>
      <c r="R246" s="154"/>
      <c r="S246" s="157"/>
      <c r="T246" s="154"/>
      <c r="U246" s="157"/>
      <c r="V246" s="154"/>
      <c r="W246" s="157"/>
      <c r="X246" s="154"/>
      <c r="Y246" s="157"/>
      <c r="Z246" s="154"/>
      <c r="AA246" s="157"/>
      <c r="AB246" s="154"/>
      <c r="AC246" s="157"/>
      <c r="AD246" s="154"/>
      <c r="AE246" s="157"/>
      <c r="AF246" s="157"/>
      <c r="AG246" s="157"/>
      <c r="AH246" s="154"/>
      <c r="AI246" s="157"/>
      <c r="AJ246" s="154"/>
      <c r="AK246" s="157"/>
      <c r="AL246" s="154"/>
      <c r="AM246" s="157"/>
      <c r="AN246" s="163"/>
      <c r="AO246" s="154"/>
      <c r="AP246" s="154"/>
      <c r="AQ246" s="154"/>
      <c r="AR246" s="154"/>
      <c r="AS246" s="154"/>
      <c r="AT246" s="185"/>
      <c r="AU246" s="154"/>
      <c r="AV246" s="185"/>
      <c r="AW246" s="154"/>
      <c r="AX246" s="158"/>
      <c r="AY246" s="159"/>
      <c r="AZ246" s="154"/>
      <c r="BA246" s="154"/>
      <c r="BB246" s="154"/>
      <c r="BC246" s="154"/>
      <c r="BD246" s="160"/>
      <c r="BE246" s="154"/>
      <c r="BF246" s="154"/>
      <c r="BG246" s="154"/>
      <c r="BH246" s="154"/>
      <c r="BI246" s="160"/>
      <c r="BK246" s="162"/>
      <c r="BL246" s="150"/>
      <c r="BM246" s="162"/>
      <c r="BN246" s="162"/>
      <c r="BO246" s="162"/>
      <c r="BP246" s="162"/>
      <c r="BQ246" s="162"/>
      <c r="BR246" s="162"/>
      <c r="BS246" s="162"/>
      <c r="BT246" s="162"/>
      <c r="BU246" s="162"/>
      <c r="BV246" s="162"/>
      <c r="BW246" s="162"/>
      <c r="BX246" s="162"/>
      <c r="BY246" s="162"/>
      <c r="BZ246" s="162"/>
      <c r="CA246" s="162"/>
      <c r="CB246" s="162"/>
      <c r="CC246" s="162"/>
      <c r="CD246" s="162"/>
      <c r="CE246" s="162"/>
      <c r="CF246" s="162"/>
      <c r="CG246" s="162"/>
      <c r="CH246" s="162"/>
      <c r="CI246" s="162"/>
      <c r="CJ246" s="162"/>
      <c r="CK246" s="162"/>
      <c r="CL246" s="162"/>
      <c r="CM246" s="162"/>
      <c r="CN246" s="162"/>
      <c r="CO246" s="162"/>
    </row>
    <row r="247" spans="1:93" s="111" customFormat="1">
      <c r="A247" s="113">
        <v>80</v>
      </c>
      <c r="B247" s="113">
        <v>40010160</v>
      </c>
      <c r="C247" s="126" t="s">
        <v>108</v>
      </c>
      <c r="D247" s="126" t="s">
        <v>211</v>
      </c>
      <c r="E247" s="126" t="s">
        <v>184</v>
      </c>
      <c r="F247" s="126" t="s">
        <v>181</v>
      </c>
      <c r="G247" s="113">
        <v>32</v>
      </c>
      <c r="H247" s="113">
        <v>1</v>
      </c>
      <c r="I247" s="113" t="s">
        <v>283</v>
      </c>
      <c r="J247" s="113">
        <v>0</v>
      </c>
      <c r="K247" s="114">
        <f>IF(J247=0,0,IF(J247&lt;10,1,IF(MOD(J247,30)&lt;10,ROUNDDOWN(J247/30,0),ROUNDUP(J247/30,0))))</f>
        <v>0</v>
      </c>
      <c r="L247" s="113">
        <v>5</v>
      </c>
      <c r="M247" s="114">
        <f>IF(L247=0,0,IF(L247&lt;10,1,IF(MOD(L247,30)&lt;10,ROUNDDOWN(L247/30,0),ROUNDUP(L247/30,0))))</f>
        <v>1</v>
      </c>
      <c r="N247" s="113">
        <v>13</v>
      </c>
      <c r="O247" s="114">
        <f>IF(N247=0,0,IF(N247&lt;10,1,IF(MOD(N247,30)&lt;10,ROUNDDOWN(N247/30,0),ROUNDUP(N247/30,0))))</f>
        <v>1</v>
      </c>
      <c r="P247" s="113">
        <v>7</v>
      </c>
      <c r="Q247" s="114">
        <f>IF(P247=0,0,IF(P247&lt;10,1,IF(MOD(P247,40)&lt;10,ROUNDDOWN(P247/40,0),ROUNDUP(P247/40,0))))</f>
        <v>1</v>
      </c>
      <c r="R247" s="113">
        <v>7</v>
      </c>
      <c r="S247" s="114">
        <f>IF(R247=0,0,IF(R247&lt;10,1,IF(MOD(R247,40)&lt;10,ROUNDDOWN(R247/40,0),ROUNDUP(R247/40,0))))</f>
        <v>1</v>
      </c>
      <c r="T247" s="113">
        <v>7</v>
      </c>
      <c r="U247" s="114">
        <f>IF(T247=0,0,IF(T247&lt;10,1,IF(MOD(T247,40)&lt;10,ROUNDDOWN(T247/40,0),ROUNDUP(T247/40,0))))</f>
        <v>1</v>
      </c>
      <c r="V247" s="113">
        <v>7</v>
      </c>
      <c r="W247" s="114">
        <f>IF(V247=0,0,IF(V247&lt;10,1,IF(MOD(V247,40)&lt;10,ROUNDDOWN(V247/40,0),ROUNDUP(V247/40,0))))</f>
        <v>1</v>
      </c>
      <c r="X247" s="113">
        <v>7</v>
      </c>
      <c r="Y247" s="114">
        <f>IF(X247=0,0,IF(X247&lt;10,1,IF(MOD(X247,40)&lt;10,ROUNDDOWN(X247/40,0),ROUNDUP(X247/40,0))))</f>
        <v>1</v>
      </c>
      <c r="Z247" s="113">
        <v>12</v>
      </c>
      <c r="AA247" s="114">
        <f>IF(Z247=0,0,IF(Z247&lt;10,1,IF(MOD(Z247,40)&lt;10,ROUNDDOWN(Z247/40,0),ROUNDUP(Z247/40,0))))</f>
        <v>1</v>
      </c>
      <c r="AB247" s="113"/>
      <c r="AC247" s="114">
        <f>IF(AB247=0,0,IF(AB247&lt;10,1,IF(MOD(AB247,40)&lt;10,ROUNDDOWN(AB247/40,0),ROUNDUP(AB247/40,0))))</f>
        <v>0</v>
      </c>
      <c r="AD247" s="113"/>
      <c r="AE247" s="114">
        <f>IF(AD247=0,0,IF(AD247&lt;10,1,IF(MOD(AD247,40)&lt;10,ROUNDDOWN(AD247/40,0),ROUNDUP(AD247/40,0))))</f>
        <v>0</v>
      </c>
      <c r="AF247" s="114"/>
      <c r="AG247" s="114">
        <f>IF(AF247=0,0,IF(AF247&lt;10,1,IF(MOD(AF247,40)&lt;10,ROUNDDOWN(AF247/40,0),ROUNDUP(AF247/40,0))))</f>
        <v>0</v>
      </c>
      <c r="AH247" s="113"/>
      <c r="AI247" s="114">
        <f>IF(AH247=0,0,IF(AH247&lt;10,1,IF(MOD(AH247,40)&lt;10,ROUNDDOWN(AH247/40,0),ROUNDUP(AH247/40,0))))</f>
        <v>0</v>
      </c>
      <c r="AJ247" s="113"/>
      <c r="AK247" s="114">
        <f>IF(AJ247=0,0,IF(AJ247&lt;10,1,IF(MOD(AJ247,40)&lt;10,ROUNDDOWN(AJ247/40,0),ROUNDUP(AJ247/40,0))))</f>
        <v>0</v>
      </c>
      <c r="AL247" s="113"/>
      <c r="AM247" s="114">
        <f>IF(AL247=0,0,IF(AL247&lt;10,1,IF(MOD(AL247,40)&lt;10,ROUNDDOWN(AL247/40,0),ROUNDUP(AL247/40,0))))</f>
        <v>0</v>
      </c>
      <c r="AN247" s="113">
        <f>SUM(J247+L247+N247+P247+R247+T247+V247+X247+Z247+AB247+AD247+AF247+AH247+AJ247+AL247)</f>
        <v>65</v>
      </c>
      <c r="AO247" s="113">
        <f>SUM(K247+M247+O247+Q247+S247+U247+W247+Y247+AA247+AC247+AE247+AG247+AI247+AK247+AM247)</f>
        <v>8</v>
      </c>
      <c r="AP247" s="113">
        <v>1</v>
      </c>
      <c r="AQ247" s="113">
        <v>4</v>
      </c>
      <c r="AR247" s="113">
        <f>SUM(AP247:AQ247)</f>
        <v>5</v>
      </c>
      <c r="AS247" s="142">
        <v>0</v>
      </c>
      <c r="AT247" s="185">
        <v>1</v>
      </c>
      <c r="AU247" s="142">
        <v>4</v>
      </c>
      <c r="AV247" s="185">
        <v>0</v>
      </c>
      <c r="AW247" s="142">
        <f>SUM(AS247:AV247)</f>
        <v>5</v>
      </c>
      <c r="AX247" s="128">
        <f>IF(AN247&lt;=0,0,IF(AN247&lt;=359,1,IF(AN247&lt;=719,2,IF(AN247&lt;=1079,3,IF(AN247&lt;=1679,4,IF(AN247&lt;=1680,5,IF(AN247&lt;=1680,1,5)))))))</f>
        <v>1</v>
      </c>
      <c r="AY247" s="129">
        <f>IF(AN247&gt;120,ROUND(((((K247+M247+O247)*30)+(J247+L247+N247))/50+(((Q247+S247+U247+W247+Y247+AA247)*40)+(P247+R247+T247+V247+X247+Z247))/50+(AC247+AE247+AG247+AI247+AK247+AM247)*2),0),IF((J247+L247+N247+P247+R247+T247+V247+X247+Z247)&lt;=0,0,IF((J247+L247+N247+P247+R247+T247+V247+X247+Z247)&lt;=20,1,IF((J247+L247+N247+P247+R247+T247+V247+X247+Z247)&lt;=40,2,IF((J247+L247+N247+P247+R247+T247+V247+X247+Z247)&lt;=60,3,IF((J247+L247+N247+P247+R247+T247+V247+X247+Z247)&lt;=80,4,IF((J247+L247+N247+P247+R247+T247+V247+X247+Z247)&lt;=100,5,IF((J247+L247+N247+P247+R247+T247+V247+X247+Z247)&lt;=120,6,0)))))))+((AC247+AE247+AG247+AI247+AK247+AM247)*2))</f>
        <v>4</v>
      </c>
      <c r="AZ247" s="113">
        <f>SUM(AX247:AY247)</f>
        <v>5</v>
      </c>
      <c r="BA247" s="113">
        <f>SUM(AP247)-AX247</f>
        <v>0</v>
      </c>
      <c r="BB247" s="113">
        <f>SUM(AQ247)-AY247</f>
        <v>0</v>
      </c>
      <c r="BC247" s="113">
        <f>SUM(AR247)-AZ247</f>
        <v>0</v>
      </c>
      <c r="BD247" s="130">
        <f>SUM(BC247)/AZ247*100</f>
        <v>0</v>
      </c>
      <c r="BE247" s="113">
        <v>0</v>
      </c>
      <c r="BF247" s="113"/>
      <c r="BG247" s="113"/>
      <c r="BH247" s="113">
        <f>SUM(BC247)-BE247-BF247+BG247</f>
        <v>0</v>
      </c>
      <c r="BI247" s="130">
        <f>SUM(BH247)/AZ247*100</f>
        <v>0</v>
      </c>
      <c r="BK247" s="112"/>
      <c r="BL247" s="150"/>
      <c r="BM247" s="112"/>
      <c r="BN247" s="112"/>
      <c r="BO247" s="112"/>
      <c r="BP247" s="112"/>
      <c r="BQ247" s="112"/>
      <c r="BR247" s="112"/>
      <c r="BS247" s="112"/>
      <c r="BT247" s="112"/>
      <c r="BU247" s="112"/>
      <c r="BV247" s="112"/>
      <c r="BW247" s="112"/>
      <c r="BX247" s="112"/>
      <c r="BY247" s="112"/>
      <c r="BZ247" s="112"/>
      <c r="CA247" s="112"/>
      <c r="CB247" s="112"/>
      <c r="CC247" s="112"/>
      <c r="CD247" s="112"/>
      <c r="CE247" s="112"/>
      <c r="CF247" s="112"/>
      <c r="CG247" s="112"/>
      <c r="CH247" s="112"/>
      <c r="CI247" s="112"/>
      <c r="CJ247" s="112"/>
      <c r="CK247" s="112"/>
      <c r="CL247" s="112"/>
      <c r="CM247" s="112"/>
      <c r="CN247" s="112"/>
      <c r="CO247" s="112"/>
    </row>
    <row r="248" spans="1:93" s="161" customFormat="1">
      <c r="A248" s="154"/>
      <c r="B248" s="154"/>
      <c r="C248" s="155" t="s">
        <v>369</v>
      </c>
      <c r="D248" s="155"/>
      <c r="E248" s="155"/>
      <c r="F248" s="155"/>
      <c r="G248" s="154"/>
      <c r="H248" s="154"/>
      <c r="I248" s="154"/>
      <c r="J248" s="156" t="s">
        <v>386</v>
      </c>
      <c r="K248" s="157"/>
      <c r="L248" s="154"/>
      <c r="M248" s="157"/>
      <c r="N248" s="154"/>
      <c r="O248" s="157"/>
      <c r="P248" s="154"/>
      <c r="Q248" s="157"/>
      <c r="R248" s="154"/>
      <c r="S248" s="157"/>
      <c r="T248" s="154"/>
      <c r="U248" s="157"/>
      <c r="V248" s="154"/>
      <c r="W248" s="157"/>
      <c r="X248" s="154"/>
      <c r="Y248" s="157"/>
      <c r="Z248" s="154"/>
      <c r="AA248" s="157"/>
      <c r="AB248" s="154"/>
      <c r="AC248" s="157"/>
      <c r="AD248" s="154"/>
      <c r="AE248" s="157"/>
      <c r="AF248" s="157"/>
      <c r="AG248" s="157"/>
      <c r="AH248" s="154"/>
      <c r="AI248" s="157"/>
      <c r="AJ248" s="154"/>
      <c r="AK248" s="157"/>
      <c r="AL248" s="154"/>
      <c r="AM248" s="157"/>
      <c r="AN248" s="154"/>
      <c r="AO248" s="154"/>
      <c r="AP248" s="154"/>
      <c r="AQ248" s="154"/>
      <c r="AR248" s="154"/>
      <c r="AS248" s="154"/>
      <c r="AT248" s="185"/>
      <c r="AU248" s="154"/>
      <c r="AV248" s="185"/>
      <c r="AW248" s="154"/>
      <c r="AX248" s="158"/>
      <c r="AY248" s="159"/>
      <c r="AZ248" s="154"/>
      <c r="BA248" s="154"/>
      <c r="BB248" s="154"/>
      <c r="BC248" s="154"/>
      <c r="BD248" s="160"/>
      <c r="BE248" s="154"/>
      <c r="BF248" s="154"/>
      <c r="BG248" s="154"/>
      <c r="BH248" s="154"/>
      <c r="BI248" s="160"/>
      <c r="BK248" s="162"/>
      <c r="BL248" s="150"/>
      <c r="BM248" s="162"/>
      <c r="BN248" s="162"/>
      <c r="BO248" s="162"/>
      <c r="BP248" s="162"/>
      <c r="BQ248" s="162"/>
      <c r="BR248" s="162"/>
      <c r="BS248" s="162"/>
      <c r="BT248" s="162"/>
      <c r="BU248" s="162"/>
      <c r="BV248" s="162"/>
      <c r="BW248" s="162"/>
      <c r="BX248" s="162"/>
      <c r="BY248" s="162"/>
      <c r="BZ248" s="162"/>
      <c r="CA248" s="162"/>
      <c r="CB248" s="162"/>
      <c r="CC248" s="162"/>
      <c r="CD248" s="162"/>
      <c r="CE248" s="162"/>
      <c r="CF248" s="162"/>
      <c r="CG248" s="162"/>
      <c r="CH248" s="162"/>
      <c r="CI248" s="162"/>
      <c r="CJ248" s="162"/>
      <c r="CK248" s="162"/>
      <c r="CL248" s="162"/>
      <c r="CM248" s="162"/>
      <c r="CN248" s="162"/>
      <c r="CO248" s="162"/>
    </row>
    <row r="249" spans="1:93" s="161" customFormat="1">
      <c r="A249" s="154"/>
      <c r="B249" s="168"/>
      <c r="C249" s="155" t="s">
        <v>513</v>
      </c>
      <c r="D249" s="169"/>
      <c r="E249" s="169"/>
      <c r="F249" s="169"/>
      <c r="G249" s="168"/>
      <c r="H249" s="168"/>
      <c r="I249" s="168"/>
      <c r="J249" s="156" t="s">
        <v>560</v>
      </c>
      <c r="K249" s="157"/>
      <c r="L249" s="154"/>
      <c r="M249" s="157"/>
      <c r="N249" s="154"/>
      <c r="O249" s="157"/>
      <c r="P249" s="154"/>
      <c r="Q249" s="157"/>
      <c r="R249" s="154"/>
      <c r="S249" s="157"/>
      <c r="T249" s="154"/>
      <c r="U249" s="157"/>
      <c r="V249" s="154"/>
      <c r="W249" s="157"/>
      <c r="X249" s="154"/>
      <c r="Y249" s="157"/>
      <c r="Z249" s="154"/>
      <c r="AA249" s="157"/>
      <c r="AB249" s="154"/>
      <c r="AC249" s="157"/>
      <c r="AD249" s="154"/>
      <c r="AE249" s="157"/>
      <c r="AF249" s="157"/>
      <c r="AG249" s="157"/>
      <c r="AH249" s="154"/>
      <c r="AI249" s="157"/>
      <c r="AJ249" s="154"/>
      <c r="AK249" s="157"/>
      <c r="AL249" s="154"/>
      <c r="AM249" s="157"/>
      <c r="AN249" s="154"/>
      <c r="AO249" s="154"/>
      <c r="AP249" s="154"/>
      <c r="AQ249" s="154"/>
      <c r="AR249" s="154"/>
      <c r="AS249" s="154"/>
      <c r="AT249" s="185"/>
      <c r="AU249" s="154"/>
      <c r="AV249" s="185"/>
      <c r="AW249" s="154"/>
      <c r="AX249" s="158"/>
      <c r="AY249" s="159"/>
      <c r="AZ249" s="154"/>
      <c r="BA249" s="154"/>
      <c r="BB249" s="154"/>
      <c r="BC249" s="154"/>
      <c r="BD249" s="160"/>
      <c r="BE249" s="154"/>
      <c r="BF249" s="154"/>
      <c r="BG249" s="154"/>
      <c r="BH249" s="154"/>
      <c r="BI249" s="160"/>
      <c r="BK249" s="162"/>
      <c r="BL249" s="150"/>
      <c r="BM249" s="162"/>
      <c r="BN249" s="162"/>
      <c r="BO249" s="162"/>
      <c r="BP249" s="162"/>
      <c r="BQ249" s="162"/>
      <c r="BR249" s="162"/>
      <c r="BS249" s="162"/>
      <c r="BT249" s="162"/>
      <c r="BU249" s="162"/>
      <c r="BV249" s="162"/>
      <c r="BW249" s="162"/>
      <c r="BX249" s="162"/>
      <c r="BY249" s="162"/>
      <c r="BZ249" s="162"/>
      <c r="CA249" s="162"/>
      <c r="CB249" s="162"/>
      <c r="CC249" s="162"/>
      <c r="CD249" s="162"/>
      <c r="CE249" s="162"/>
      <c r="CF249" s="162"/>
      <c r="CG249" s="162"/>
      <c r="CH249" s="162"/>
      <c r="CI249" s="162"/>
      <c r="CJ249" s="162"/>
      <c r="CK249" s="162"/>
      <c r="CL249" s="162"/>
      <c r="CM249" s="162"/>
      <c r="CN249" s="162"/>
      <c r="CO249" s="162"/>
    </row>
    <row r="250" spans="1:93" s="111" customFormat="1">
      <c r="A250" s="113">
        <v>81</v>
      </c>
      <c r="B250" s="113">
        <v>40010066</v>
      </c>
      <c r="C250" s="126" t="s">
        <v>43</v>
      </c>
      <c r="D250" s="126" t="s">
        <v>195</v>
      </c>
      <c r="E250" s="126" t="s">
        <v>183</v>
      </c>
      <c r="F250" s="126" t="s">
        <v>181</v>
      </c>
      <c r="G250" s="113">
        <v>16</v>
      </c>
      <c r="H250" s="113">
        <v>4</v>
      </c>
      <c r="I250" s="113" t="s">
        <v>283</v>
      </c>
      <c r="J250" s="113">
        <v>0</v>
      </c>
      <c r="K250" s="114">
        <f>IF(J250=0,0,IF(J250&lt;10,1,IF(MOD(J250,30)&lt;10,ROUNDDOWN(J250/30,0),ROUNDUP(J250/30,0))))</f>
        <v>0</v>
      </c>
      <c r="L250" s="113">
        <v>0</v>
      </c>
      <c r="M250" s="114">
        <f>IF(L250=0,0,IF(L250&lt;10,1,IF(MOD(L250,30)&lt;10,ROUNDDOWN(L250/30,0),ROUNDUP(L250/30,0))))</f>
        <v>0</v>
      </c>
      <c r="N250" s="113">
        <v>0</v>
      </c>
      <c r="O250" s="114">
        <f>IF(N250=0,0,IF(N250&lt;10,1,IF(MOD(N250,30)&lt;10,ROUNDDOWN(N250/30,0),ROUNDUP(N250/30,0))))</f>
        <v>0</v>
      </c>
      <c r="P250" s="113">
        <v>20</v>
      </c>
      <c r="Q250" s="114">
        <f>IF(P250=0,0,IF(P250&lt;10,1,IF(MOD(P250,40)&lt;10,ROUNDDOWN(P250/40,0),ROUNDUP(P250/40,0))))</f>
        <v>1</v>
      </c>
      <c r="R250" s="113">
        <v>25</v>
      </c>
      <c r="S250" s="114">
        <f>IF(R250=0,0,IF(R250&lt;10,1,IF(MOD(R250,40)&lt;10,ROUNDDOWN(R250/40,0),ROUNDUP(R250/40,0))))</f>
        <v>1</v>
      </c>
      <c r="T250" s="113">
        <v>37</v>
      </c>
      <c r="U250" s="114">
        <f>IF(T250=0,0,IF(T250&lt;10,1,IF(MOD(T250,40)&lt;10,ROUNDDOWN(T250/40,0),ROUNDUP(T250/40,0))))</f>
        <v>1</v>
      </c>
      <c r="V250" s="113">
        <v>28</v>
      </c>
      <c r="W250" s="114">
        <f>IF(V250=0,0,IF(V250&lt;10,1,IF(MOD(V250,40)&lt;10,ROUNDDOWN(V250/40,0),ROUNDUP(V250/40,0))))</f>
        <v>1</v>
      </c>
      <c r="X250" s="113">
        <v>35</v>
      </c>
      <c r="Y250" s="114">
        <f>IF(X250=0,0,IF(X250&lt;10,1,IF(MOD(X250,40)&lt;10,ROUNDDOWN(X250/40,0),ROUNDUP(X250/40,0))))</f>
        <v>1</v>
      </c>
      <c r="Z250" s="113">
        <v>19</v>
      </c>
      <c r="AA250" s="114">
        <f>IF(Z250=0,0,IF(Z250&lt;10,1,IF(MOD(Z250,40)&lt;10,ROUNDDOWN(Z250/40,0),ROUNDUP(Z250/40,0))))</f>
        <v>1</v>
      </c>
      <c r="AB250" s="113"/>
      <c r="AC250" s="114">
        <f>IF(AB250=0,0,IF(AB250&lt;10,1,IF(MOD(AB250,40)&lt;10,ROUNDDOWN(AB250/40,0),ROUNDUP(AB250/40,0))))</f>
        <v>0</v>
      </c>
      <c r="AD250" s="113"/>
      <c r="AE250" s="114">
        <f>IF(AD250=0,0,IF(AD250&lt;10,1,IF(MOD(AD250,40)&lt;10,ROUNDDOWN(AD250/40,0),ROUNDUP(AD250/40,0))))</f>
        <v>0</v>
      </c>
      <c r="AF250" s="114"/>
      <c r="AG250" s="114">
        <f>IF(AF250=0,0,IF(AF250&lt;10,1,IF(MOD(AF250,40)&lt;10,ROUNDDOWN(AF250/40,0),ROUNDUP(AF250/40,0))))</f>
        <v>0</v>
      </c>
      <c r="AH250" s="113"/>
      <c r="AI250" s="114">
        <f>IF(AH250=0,0,IF(AH250&lt;10,1,IF(MOD(AH250,40)&lt;10,ROUNDDOWN(AH250/40,0),ROUNDUP(AH250/40,0))))</f>
        <v>0</v>
      </c>
      <c r="AJ250" s="113"/>
      <c r="AK250" s="114">
        <f>IF(AJ250=0,0,IF(AJ250&lt;10,1,IF(MOD(AJ250,40)&lt;10,ROUNDDOWN(AJ250/40,0),ROUNDUP(AJ250/40,0))))</f>
        <v>0</v>
      </c>
      <c r="AL250" s="113"/>
      <c r="AM250" s="114">
        <f>IF(AL250=0,0,IF(AL250&lt;10,1,IF(MOD(AL250,40)&lt;10,ROUNDDOWN(AL250/40,0),ROUNDUP(AL250/40,0))))</f>
        <v>0</v>
      </c>
      <c r="AN250" s="113">
        <f>SUM(J250+L250+N250+P250+R250+T250+V250+X250+Z250+AB250+AD250+AF250+AH250+AJ250+AL250)</f>
        <v>164</v>
      </c>
      <c r="AO250" s="113">
        <f>SUM(K250+M250+O250+Q250+S250+U250+W250+Y250+AA250+AC250+AE250+AG250+AI250+AK250+AM250)</f>
        <v>6</v>
      </c>
      <c r="AP250" s="113">
        <v>1</v>
      </c>
      <c r="AQ250" s="113">
        <v>8</v>
      </c>
      <c r="AR250" s="113">
        <f>SUM(AP250:AQ250)</f>
        <v>9</v>
      </c>
      <c r="AS250" s="142">
        <v>1</v>
      </c>
      <c r="AT250" s="185">
        <v>0</v>
      </c>
      <c r="AU250" s="142">
        <v>7</v>
      </c>
      <c r="AV250" s="185">
        <v>1</v>
      </c>
      <c r="AW250" s="142">
        <f>SUM(AS250:AV250)</f>
        <v>9</v>
      </c>
      <c r="AX250" s="128">
        <f>IF(AN250&lt;=0,0,IF(AN250&lt;=359,1,IF(AN250&lt;=719,2,IF(AN250&lt;=1079,3,IF(AN250&lt;=1679,4,IF(AN250&lt;=1680,5,IF(AN250&lt;=1680,1,5)))))))</f>
        <v>1</v>
      </c>
      <c r="AY250" s="129">
        <f>IF(AN250&gt;120,ROUND(((((K250+M250+O250)*30)+(J250+L250+N250))/50+(((Q250+S250+U250+W250+Y250+AA250)*40)+(P250+R250+T250+V250+X250+Z250))/50+(AC250+AE250+AG250+AI250+AK250+AM250)*2),0),IF((J250+L250+N250+P250+R250+T250+V250+X250+Z250)&lt;=0,0,IF((J250+L250+N250+P250+R250+T250+V250+X250+Z250)&lt;=20,1,IF((J250+L250+N250+P250+R250+T250+V250+X250+Z250)&lt;=40,2,IF((J250+L250+N250+P250+R250+T250+V250+X250+Z250)&lt;=60,3,IF((J250+L250+N250+P250+R250+T250+V250+X250+Z250)&lt;=80,4,IF((J250+L250+N250+P250+R250+T250+V250+X250+Z250)&lt;=100,5,IF((J250+L250+N250+P250+R250+T250+V250+X250+Z250)&lt;=120,6,0)))))))+((AC250+AE250+AG250+AI250+AK250+AM250)*2))</f>
        <v>8</v>
      </c>
      <c r="AZ250" s="113">
        <f>SUM(AX250:AY250)</f>
        <v>9</v>
      </c>
      <c r="BA250" s="113">
        <f>SUM(AP250)-AX250</f>
        <v>0</v>
      </c>
      <c r="BB250" s="113">
        <f>SUM(AQ250)-AY250</f>
        <v>0</v>
      </c>
      <c r="BC250" s="113">
        <f>SUM(AR250)-AZ250</f>
        <v>0</v>
      </c>
      <c r="BD250" s="130">
        <f>SUM(BC250)/AZ250*100</f>
        <v>0</v>
      </c>
      <c r="BE250" s="113">
        <v>0</v>
      </c>
      <c r="BF250" s="113"/>
      <c r="BG250" s="113"/>
      <c r="BH250" s="113">
        <f>SUM(BC250)-BE250-BF250+BG250</f>
        <v>0</v>
      </c>
      <c r="BI250" s="130">
        <f>SUM(BH250)/AZ250*100</f>
        <v>0</v>
      </c>
      <c r="BK250" s="112"/>
      <c r="BL250" s="150"/>
      <c r="BM250" s="112"/>
      <c r="BN250" s="112"/>
      <c r="BO250" s="112"/>
      <c r="BP250" s="112"/>
      <c r="BQ250" s="112"/>
      <c r="BR250" s="112"/>
      <c r="BS250" s="112"/>
      <c r="BT250" s="112"/>
      <c r="BU250" s="112"/>
      <c r="BV250" s="112"/>
      <c r="BW250" s="112"/>
      <c r="BX250" s="112"/>
      <c r="BY250" s="112"/>
      <c r="BZ250" s="112"/>
      <c r="CA250" s="112"/>
      <c r="CB250" s="112"/>
      <c r="CC250" s="112"/>
      <c r="CD250" s="112"/>
      <c r="CE250" s="112"/>
      <c r="CF250" s="112"/>
      <c r="CG250" s="112"/>
      <c r="CH250" s="112"/>
      <c r="CI250" s="112"/>
      <c r="CJ250" s="112"/>
      <c r="CK250" s="112"/>
      <c r="CL250" s="112"/>
      <c r="CM250" s="112"/>
      <c r="CN250" s="112"/>
      <c r="CO250" s="112"/>
    </row>
    <row r="251" spans="1:93" s="161" customFormat="1">
      <c r="A251" s="154"/>
      <c r="B251" s="154"/>
      <c r="C251" s="155" t="s">
        <v>369</v>
      </c>
      <c r="D251" s="155"/>
      <c r="E251" s="155"/>
      <c r="F251" s="155"/>
      <c r="G251" s="154"/>
      <c r="H251" s="154"/>
      <c r="I251" s="154"/>
      <c r="J251" s="156" t="s">
        <v>450</v>
      </c>
      <c r="K251" s="157"/>
      <c r="L251" s="154"/>
      <c r="M251" s="157"/>
      <c r="N251" s="154"/>
      <c r="O251" s="157"/>
      <c r="P251" s="154"/>
      <c r="Q251" s="157"/>
      <c r="R251" s="154"/>
      <c r="S251" s="157"/>
      <c r="T251" s="154"/>
      <c r="U251" s="157"/>
      <c r="V251" s="154"/>
      <c r="W251" s="157"/>
      <c r="X251" s="154"/>
      <c r="Y251" s="157"/>
      <c r="Z251" s="154"/>
      <c r="AA251" s="157"/>
      <c r="AB251" s="154"/>
      <c r="AC251" s="157"/>
      <c r="AD251" s="154"/>
      <c r="AE251" s="157"/>
      <c r="AF251" s="157"/>
      <c r="AG251" s="157"/>
      <c r="AH251" s="154"/>
      <c r="AI251" s="157"/>
      <c r="AJ251" s="154"/>
      <c r="AK251" s="157"/>
      <c r="AL251" s="154"/>
      <c r="AM251" s="157"/>
      <c r="AN251" s="163"/>
      <c r="AO251" s="154"/>
      <c r="AP251" s="154"/>
      <c r="AQ251" s="154"/>
      <c r="AR251" s="154"/>
      <c r="AS251" s="154"/>
      <c r="AT251" s="185"/>
      <c r="AU251" s="154"/>
      <c r="AV251" s="185"/>
      <c r="AW251" s="154"/>
      <c r="AX251" s="158"/>
      <c r="AY251" s="159"/>
      <c r="AZ251" s="154"/>
      <c r="BA251" s="154"/>
      <c r="BB251" s="154"/>
      <c r="BC251" s="154"/>
      <c r="BD251" s="160"/>
      <c r="BE251" s="154"/>
      <c r="BF251" s="154"/>
      <c r="BG251" s="154"/>
      <c r="BH251" s="154"/>
      <c r="BI251" s="160"/>
      <c r="BK251" s="162"/>
      <c r="BL251" s="150"/>
      <c r="BM251" s="162"/>
      <c r="BN251" s="162"/>
      <c r="BO251" s="162"/>
      <c r="BP251" s="162"/>
      <c r="BQ251" s="162"/>
      <c r="BR251" s="162"/>
      <c r="BS251" s="162"/>
      <c r="BT251" s="162"/>
      <c r="BU251" s="162"/>
      <c r="BV251" s="162"/>
      <c r="BW251" s="162"/>
      <c r="BX251" s="162"/>
      <c r="BY251" s="162"/>
      <c r="BZ251" s="162"/>
      <c r="CA251" s="162"/>
      <c r="CB251" s="162"/>
      <c r="CC251" s="162"/>
      <c r="CD251" s="162"/>
      <c r="CE251" s="162"/>
      <c r="CF251" s="162"/>
      <c r="CG251" s="162"/>
      <c r="CH251" s="162"/>
      <c r="CI251" s="162"/>
      <c r="CJ251" s="162"/>
      <c r="CK251" s="162"/>
      <c r="CL251" s="162"/>
      <c r="CM251" s="162"/>
      <c r="CN251" s="162"/>
      <c r="CO251" s="162"/>
    </row>
    <row r="252" spans="1:93" s="161" customFormat="1">
      <c r="A252" s="154"/>
      <c r="B252" s="154"/>
      <c r="C252" s="155" t="s">
        <v>513</v>
      </c>
      <c r="D252" s="155"/>
      <c r="E252" s="155"/>
      <c r="F252" s="155"/>
      <c r="G252" s="154"/>
      <c r="H252" s="154"/>
      <c r="I252" s="154"/>
      <c r="J252" s="156" t="s">
        <v>569</v>
      </c>
      <c r="K252" s="157"/>
      <c r="L252" s="154"/>
      <c r="M252" s="157"/>
      <c r="N252" s="154"/>
      <c r="O252" s="157"/>
      <c r="P252" s="154"/>
      <c r="Q252" s="157"/>
      <c r="R252" s="154"/>
      <c r="S252" s="157"/>
      <c r="T252" s="154"/>
      <c r="U252" s="157"/>
      <c r="V252" s="154"/>
      <c r="W252" s="157"/>
      <c r="X252" s="154"/>
      <c r="Y252" s="157"/>
      <c r="Z252" s="154"/>
      <c r="AA252" s="157"/>
      <c r="AB252" s="154"/>
      <c r="AC252" s="157"/>
      <c r="AD252" s="154"/>
      <c r="AE252" s="157"/>
      <c r="AF252" s="157"/>
      <c r="AG252" s="157"/>
      <c r="AH252" s="154"/>
      <c r="AI252" s="157"/>
      <c r="AJ252" s="154"/>
      <c r="AK252" s="157"/>
      <c r="AL252" s="154"/>
      <c r="AM252" s="157"/>
      <c r="AN252" s="163"/>
      <c r="AO252" s="154"/>
      <c r="AP252" s="154"/>
      <c r="AQ252" s="154"/>
      <c r="AR252" s="154"/>
      <c r="AS252" s="154"/>
      <c r="AT252" s="185"/>
      <c r="AU252" s="154"/>
      <c r="AV252" s="185"/>
      <c r="AW252" s="154"/>
      <c r="AX252" s="158"/>
      <c r="AY252" s="159"/>
      <c r="AZ252" s="154"/>
      <c r="BA252" s="154"/>
      <c r="BB252" s="154"/>
      <c r="BC252" s="154"/>
      <c r="BD252" s="160"/>
      <c r="BE252" s="154"/>
      <c r="BF252" s="154"/>
      <c r="BG252" s="154"/>
      <c r="BH252" s="154"/>
      <c r="BI252" s="160"/>
      <c r="BK252" s="162"/>
      <c r="BL252" s="150"/>
      <c r="BM252" s="162"/>
      <c r="BN252" s="162"/>
      <c r="BO252" s="162"/>
      <c r="BP252" s="162"/>
      <c r="BQ252" s="162"/>
      <c r="BR252" s="162"/>
      <c r="BS252" s="162"/>
      <c r="BT252" s="162"/>
      <c r="BU252" s="162"/>
      <c r="BV252" s="162"/>
      <c r="BW252" s="162"/>
      <c r="BX252" s="162"/>
      <c r="BY252" s="162"/>
      <c r="BZ252" s="162"/>
      <c r="CA252" s="162"/>
      <c r="CB252" s="162"/>
      <c r="CC252" s="162"/>
      <c r="CD252" s="162"/>
      <c r="CE252" s="162"/>
      <c r="CF252" s="162"/>
      <c r="CG252" s="162"/>
      <c r="CH252" s="162"/>
      <c r="CI252" s="162"/>
      <c r="CJ252" s="162"/>
      <c r="CK252" s="162"/>
      <c r="CL252" s="162"/>
      <c r="CM252" s="162"/>
      <c r="CN252" s="162"/>
      <c r="CO252" s="162"/>
    </row>
    <row r="253" spans="1:93" s="111" customFormat="1">
      <c r="A253" s="113">
        <v>82</v>
      </c>
      <c r="B253" s="113">
        <v>40010128</v>
      </c>
      <c r="C253" s="126" t="s">
        <v>129</v>
      </c>
      <c r="D253" s="126" t="s">
        <v>205</v>
      </c>
      <c r="E253" s="126" t="s">
        <v>185</v>
      </c>
      <c r="F253" s="126" t="s">
        <v>181</v>
      </c>
      <c r="G253" s="113">
        <v>32</v>
      </c>
      <c r="H253" s="113">
        <v>1</v>
      </c>
      <c r="I253" s="113" t="s">
        <v>283</v>
      </c>
      <c r="J253" s="113">
        <v>0</v>
      </c>
      <c r="K253" s="114">
        <f>IF(J253=0,0,IF(J253&lt;10,1,IF(MOD(J253,30)&lt;10,ROUNDDOWN(J253/30,0),ROUNDUP(J253/30,0))))</f>
        <v>0</v>
      </c>
      <c r="L253" s="113">
        <v>6</v>
      </c>
      <c r="M253" s="114">
        <f>IF(L253=0,0,IF(L253&lt;10,1,IF(MOD(L253,30)&lt;10,ROUNDDOWN(L253/30,0),ROUNDUP(L253/30,0))))</f>
        <v>1</v>
      </c>
      <c r="N253" s="113">
        <v>6</v>
      </c>
      <c r="O253" s="114">
        <f>IF(N253=0,0,IF(N253&lt;10,1,IF(MOD(N253,30)&lt;10,ROUNDDOWN(N253/30,0),ROUNDUP(N253/30,0))))</f>
        <v>1</v>
      </c>
      <c r="P253" s="113">
        <v>5</v>
      </c>
      <c r="Q253" s="114">
        <f>IF(P253=0,0,IF(P253&lt;10,1,IF(MOD(P253,40)&lt;10,ROUNDDOWN(P253/40,0),ROUNDUP(P253/40,0))))</f>
        <v>1</v>
      </c>
      <c r="R253" s="113">
        <v>8</v>
      </c>
      <c r="S253" s="114">
        <f>IF(R253=0,0,IF(R253&lt;10,1,IF(MOD(R253,40)&lt;10,ROUNDDOWN(R253/40,0),ROUNDUP(R253/40,0))))</f>
        <v>1</v>
      </c>
      <c r="T253" s="113">
        <v>12</v>
      </c>
      <c r="U253" s="114">
        <f>IF(T253=0,0,IF(T253&lt;10,1,IF(MOD(T253,40)&lt;10,ROUNDDOWN(T253/40,0),ROUNDUP(T253/40,0))))</f>
        <v>1</v>
      </c>
      <c r="V253" s="113">
        <v>14</v>
      </c>
      <c r="W253" s="114">
        <f>IF(V253=0,0,IF(V253&lt;10,1,IF(MOD(V253,40)&lt;10,ROUNDDOWN(V253/40,0),ROUNDUP(V253/40,0))))</f>
        <v>1</v>
      </c>
      <c r="X253" s="113">
        <v>12</v>
      </c>
      <c r="Y253" s="114">
        <f>IF(X253=0,0,IF(X253&lt;10,1,IF(MOD(X253,40)&lt;10,ROUNDDOWN(X253/40,0),ROUNDUP(X253/40,0))))</f>
        <v>1</v>
      </c>
      <c r="Z253" s="113">
        <v>13</v>
      </c>
      <c r="AA253" s="114">
        <f>IF(Z253=0,0,IF(Z253&lt;10,1,IF(MOD(Z253,40)&lt;10,ROUNDDOWN(Z253/40,0),ROUNDUP(Z253/40,0))))</f>
        <v>1</v>
      </c>
      <c r="AB253" s="113">
        <v>18</v>
      </c>
      <c r="AC253" s="114">
        <f>IF(AB253=0,0,IF(AB253&lt;10,1,IF(MOD(AB253,40)&lt;10,ROUNDDOWN(AB253/40,0),ROUNDUP(AB253/40,0))))</f>
        <v>1</v>
      </c>
      <c r="AD253" s="113">
        <v>14</v>
      </c>
      <c r="AE253" s="114">
        <f>IF(AD253=0,0,IF(AD253&lt;10,1,IF(MOD(AD253,40)&lt;10,ROUNDDOWN(AD253/40,0),ROUNDUP(AD253/40,0))))</f>
        <v>1</v>
      </c>
      <c r="AF253" s="114">
        <v>15</v>
      </c>
      <c r="AG253" s="114">
        <f>IF(AF253=0,0,IF(AF253&lt;10,1,IF(MOD(AF253,40)&lt;10,ROUNDDOWN(AF253/40,0),ROUNDUP(AF253/40,0))))</f>
        <v>1</v>
      </c>
      <c r="AH253" s="113"/>
      <c r="AI253" s="114">
        <f>IF(AH253=0,0,IF(AH253&lt;10,1,IF(MOD(AH253,40)&lt;10,ROUNDDOWN(AH253/40,0),ROUNDUP(AH253/40,0))))</f>
        <v>0</v>
      </c>
      <c r="AJ253" s="113"/>
      <c r="AK253" s="114">
        <f>IF(AJ253=0,0,IF(AJ253&lt;10,1,IF(MOD(AJ253,40)&lt;10,ROUNDDOWN(AJ253/40,0),ROUNDUP(AJ253/40,0))))</f>
        <v>0</v>
      </c>
      <c r="AL253" s="113"/>
      <c r="AM253" s="114">
        <f>IF(AL253=0,0,IF(AL253&lt;10,1,IF(MOD(AL253,40)&lt;10,ROUNDDOWN(AL253/40,0),ROUNDUP(AL253/40,0))))</f>
        <v>0</v>
      </c>
      <c r="AN253" s="127">
        <f>SUM(J253+L253+N253+P253+R253+T253+V253+X253+Z253+AB253+AD253+AF253+AH253+AJ253+AL253)</f>
        <v>123</v>
      </c>
      <c r="AO253" s="113">
        <f>SUM(K253+M253+O253+Q253+S253+U253+W253+Y253+AA253+AC253+AE253+AG253+AI253+AK253+AM253)</f>
        <v>11</v>
      </c>
      <c r="AP253" s="113">
        <v>1</v>
      </c>
      <c r="AQ253" s="113">
        <v>14</v>
      </c>
      <c r="AR253" s="113">
        <f>SUM(AP253:AQ253)</f>
        <v>15</v>
      </c>
      <c r="AS253" s="142">
        <v>1</v>
      </c>
      <c r="AT253" s="185">
        <v>0</v>
      </c>
      <c r="AU253" s="142">
        <v>14</v>
      </c>
      <c r="AV253" s="185">
        <v>0</v>
      </c>
      <c r="AW253" s="142">
        <f>SUM(AS253:AV253)</f>
        <v>15</v>
      </c>
      <c r="AX253" s="128">
        <f>IF(AN253&lt;=0,0,IF(AN253&lt;=359,1,IF(AN253&lt;=719,2,IF(AN253&lt;=1079,3,IF(AN253&lt;=1679,4,IF(AN253&lt;=1680,5,IF(AN253&lt;=1680,1,5)))))))</f>
        <v>1</v>
      </c>
      <c r="AY253" s="129">
        <f>IF(AN253&gt;120,ROUND(((((K253+M253+O253)*30)+(J253+L253+N253))/50+(((Q253+S253+U253+W253+Y253+AA253)*40)+(P253+R253+T253+V253+X253+Z253))/50+(AC253+AE253+AG253+AI253+AK253+AM253)*2),0),IF((J253+L253+N253+P253+R253+T253+V253+X253+Z253)&lt;=0,0,IF((J253+L253+N253+P253+R253+T253+V253+X253+Z253)&lt;=20,1,IF((J253+L253+N253+P253+R253+T253+V253+X253+Z253)&lt;=40,2,IF((J253+L253+N253+P253+R253+T253+V253+X253+Z253)&lt;=60,3,IF((J253+L253+N253+P253+R253+T253+V253+X253+Z253)&lt;=80,4,IF((J253+L253+N253+P253+R253+T253+V253+X253+Z253)&lt;=100,5,IF((J253+L253+N253+P253+R253+T253+V253+X253+Z253)&lt;=120,6,0)))))))+((AC253+AE253+AG253+AI253+AK253+AM253)*2))</f>
        <v>14</v>
      </c>
      <c r="AZ253" s="113">
        <f>SUM(AX253:AY253)</f>
        <v>15</v>
      </c>
      <c r="BA253" s="113">
        <f>SUM(AP253)-AX253</f>
        <v>0</v>
      </c>
      <c r="BB253" s="113">
        <f>SUM(AQ253)-AY253</f>
        <v>0</v>
      </c>
      <c r="BC253" s="113">
        <f>SUM(AR253)-AZ253</f>
        <v>0</v>
      </c>
      <c r="BD253" s="130">
        <f>SUM(BC253)/AZ253*100</f>
        <v>0</v>
      </c>
      <c r="BE253" s="113">
        <v>1</v>
      </c>
      <c r="BF253" s="113"/>
      <c r="BG253" s="113"/>
      <c r="BH253" s="113">
        <f>SUM(BC253)-BE253-BF253+BG253</f>
        <v>-1</v>
      </c>
      <c r="BI253" s="130">
        <f>SUM(BH253)/AZ253*100</f>
        <v>-6.666666666666667</v>
      </c>
      <c r="BK253" s="112"/>
      <c r="BL253" s="150"/>
      <c r="BM253" s="112"/>
      <c r="BN253" s="112"/>
      <c r="BO253" s="112"/>
      <c r="BP253" s="112"/>
      <c r="BQ253" s="112"/>
      <c r="BR253" s="112"/>
      <c r="BS253" s="112"/>
      <c r="BT253" s="112"/>
      <c r="BU253" s="112"/>
      <c r="BV253" s="112"/>
      <c r="BW253" s="112"/>
      <c r="BX253" s="112"/>
      <c r="BY253" s="112"/>
      <c r="BZ253" s="112"/>
      <c r="CA253" s="112"/>
      <c r="CB253" s="112"/>
      <c r="CC253" s="112"/>
      <c r="CD253" s="112"/>
      <c r="CE253" s="112"/>
      <c r="CF253" s="112"/>
      <c r="CG253" s="112"/>
      <c r="CH253" s="112"/>
      <c r="CI253" s="112"/>
      <c r="CJ253" s="112"/>
      <c r="CK253" s="112"/>
      <c r="CL253" s="112"/>
      <c r="CM253" s="112"/>
      <c r="CN253" s="112"/>
      <c r="CO253" s="112"/>
    </row>
    <row r="254" spans="1:93" s="111" customFormat="1">
      <c r="A254" s="113"/>
      <c r="B254" s="113"/>
      <c r="C254" s="155" t="s">
        <v>369</v>
      </c>
      <c r="D254" s="126"/>
      <c r="E254" s="126"/>
      <c r="F254" s="126"/>
      <c r="G254" s="113"/>
      <c r="H254" s="113"/>
      <c r="I254" s="113"/>
      <c r="J254" s="151" t="s">
        <v>486</v>
      </c>
      <c r="K254" s="114"/>
      <c r="L254" s="113"/>
      <c r="M254" s="114"/>
      <c r="N254" s="113"/>
      <c r="O254" s="114"/>
      <c r="P254" s="113"/>
      <c r="Q254" s="114"/>
      <c r="R254" s="113"/>
      <c r="S254" s="114"/>
      <c r="T254" s="113"/>
      <c r="U254" s="114"/>
      <c r="V254" s="113"/>
      <c r="W254" s="114"/>
      <c r="X254" s="113"/>
      <c r="Y254" s="114"/>
      <c r="Z254" s="113"/>
      <c r="AA254" s="114"/>
      <c r="AB254" s="113"/>
      <c r="AC254" s="114"/>
      <c r="AD254" s="113"/>
      <c r="AE254" s="114"/>
      <c r="AF254" s="114"/>
      <c r="AG254" s="114"/>
      <c r="AH254" s="113"/>
      <c r="AI254" s="114"/>
      <c r="AJ254" s="113"/>
      <c r="AK254" s="114"/>
      <c r="AL254" s="113"/>
      <c r="AM254" s="114"/>
      <c r="AN254" s="127"/>
      <c r="AO254" s="113"/>
      <c r="AP254" s="113"/>
      <c r="AQ254" s="113"/>
      <c r="AR254" s="113"/>
      <c r="AS254" s="142"/>
      <c r="AT254" s="185"/>
      <c r="AU254" s="142"/>
      <c r="AV254" s="185"/>
      <c r="AW254" s="142"/>
      <c r="AX254" s="128"/>
      <c r="AY254" s="129"/>
      <c r="AZ254" s="113"/>
      <c r="BA254" s="113"/>
      <c r="BB254" s="113"/>
      <c r="BC254" s="113"/>
      <c r="BD254" s="130"/>
      <c r="BE254" s="113"/>
      <c r="BF254" s="113"/>
      <c r="BG254" s="113"/>
      <c r="BH254" s="113"/>
      <c r="BI254" s="130"/>
      <c r="BK254" s="112"/>
      <c r="BL254" s="150"/>
      <c r="BM254" s="112"/>
      <c r="BN254" s="112"/>
      <c r="BO254" s="112"/>
      <c r="BP254" s="112"/>
      <c r="BQ254" s="112"/>
      <c r="BR254" s="112"/>
      <c r="BS254" s="112"/>
      <c r="BT254" s="112"/>
      <c r="BU254" s="112"/>
      <c r="BV254" s="112"/>
      <c r="BW254" s="112"/>
      <c r="BX254" s="112"/>
      <c r="BY254" s="112"/>
      <c r="BZ254" s="112"/>
      <c r="CA254" s="112"/>
      <c r="CB254" s="112"/>
      <c r="CC254" s="112"/>
      <c r="CD254" s="112"/>
      <c r="CE254" s="112"/>
      <c r="CF254" s="112"/>
      <c r="CG254" s="112"/>
      <c r="CH254" s="112"/>
      <c r="CI254" s="112"/>
      <c r="CJ254" s="112"/>
      <c r="CK254" s="112"/>
      <c r="CL254" s="112"/>
      <c r="CM254" s="112"/>
      <c r="CN254" s="112"/>
      <c r="CO254" s="112"/>
    </row>
    <row r="255" spans="1:93" s="161" customFormat="1">
      <c r="A255" s="154"/>
      <c r="B255" s="154"/>
      <c r="C255" s="155" t="s">
        <v>513</v>
      </c>
      <c r="D255" s="155"/>
      <c r="E255" s="155"/>
      <c r="F255" s="155"/>
      <c r="G255" s="154"/>
      <c r="H255" s="154"/>
      <c r="I255" s="154"/>
      <c r="J255" s="156" t="s">
        <v>576</v>
      </c>
      <c r="K255" s="157"/>
      <c r="L255" s="154"/>
      <c r="M255" s="157"/>
      <c r="N255" s="154"/>
      <c r="O255" s="157"/>
      <c r="P255" s="154"/>
      <c r="Q255" s="157"/>
      <c r="R255" s="154"/>
      <c r="S255" s="157"/>
      <c r="T255" s="154"/>
      <c r="U255" s="157"/>
      <c r="V255" s="154"/>
      <c r="W255" s="157"/>
      <c r="X255" s="154"/>
      <c r="Y255" s="157"/>
      <c r="Z255" s="154"/>
      <c r="AA255" s="157"/>
      <c r="AB255" s="154"/>
      <c r="AC255" s="157"/>
      <c r="AD255" s="154"/>
      <c r="AE255" s="157"/>
      <c r="AF255" s="157"/>
      <c r="AG255" s="157"/>
      <c r="AH255" s="154"/>
      <c r="AI255" s="157"/>
      <c r="AJ255" s="154"/>
      <c r="AK255" s="157"/>
      <c r="AL255" s="154"/>
      <c r="AM255" s="157"/>
      <c r="AN255" s="163"/>
      <c r="AO255" s="154"/>
      <c r="AP255" s="154"/>
      <c r="AQ255" s="154"/>
      <c r="AR255" s="154"/>
      <c r="AS255" s="154"/>
      <c r="AT255" s="185"/>
      <c r="AU255" s="154"/>
      <c r="AV255" s="185"/>
      <c r="AW255" s="154"/>
      <c r="AX255" s="158"/>
      <c r="AY255" s="159"/>
      <c r="AZ255" s="154"/>
      <c r="BA255" s="154"/>
      <c r="BB255" s="154"/>
      <c r="BC255" s="154"/>
      <c r="BD255" s="160"/>
      <c r="BE255" s="154"/>
      <c r="BF255" s="154"/>
      <c r="BG255" s="154"/>
      <c r="BH255" s="154"/>
      <c r="BI255" s="160"/>
      <c r="BK255" s="162"/>
      <c r="BL255" s="150"/>
      <c r="BM255" s="162"/>
      <c r="BN255" s="162"/>
      <c r="BO255" s="162"/>
      <c r="BP255" s="162"/>
      <c r="BQ255" s="162"/>
      <c r="BR255" s="162"/>
      <c r="BS255" s="162"/>
      <c r="BT255" s="162"/>
      <c r="BU255" s="162"/>
      <c r="BV255" s="162"/>
      <c r="BW255" s="162"/>
      <c r="BX255" s="162"/>
      <c r="BY255" s="162"/>
      <c r="BZ255" s="162"/>
      <c r="CA255" s="162"/>
      <c r="CB255" s="162"/>
      <c r="CC255" s="162"/>
      <c r="CD255" s="162"/>
      <c r="CE255" s="162"/>
      <c r="CF255" s="162"/>
      <c r="CG255" s="162"/>
      <c r="CH255" s="162"/>
      <c r="CI255" s="162"/>
      <c r="CJ255" s="162"/>
      <c r="CK255" s="162"/>
      <c r="CL255" s="162"/>
      <c r="CM255" s="162"/>
      <c r="CN255" s="162"/>
      <c r="CO255" s="162"/>
    </row>
    <row r="256" spans="1:93" s="111" customFormat="1">
      <c r="A256" s="113">
        <v>83</v>
      </c>
      <c r="B256" s="113">
        <v>40010148</v>
      </c>
      <c r="C256" s="126" t="s">
        <v>72</v>
      </c>
      <c r="D256" s="126" t="s">
        <v>208</v>
      </c>
      <c r="E256" s="126" t="s">
        <v>185</v>
      </c>
      <c r="F256" s="126" t="s">
        <v>181</v>
      </c>
      <c r="G256" s="113">
        <v>30</v>
      </c>
      <c r="H256" s="113">
        <v>4</v>
      </c>
      <c r="I256" s="113" t="s">
        <v>283</v>
      </c>
      <c r="J256" s="113">
        <v>0</v>
      </c>
      <c r="K256" s="114">
        <f>IF(J256=0,0,IF(J256&lt;10,1,IF(MOD(J256,30)&lt;10,ROUNDDOWN(J256/30,0),ROUNDUP(J256/30,0))))</f>
        <v>0</v>
      </c>
      <c r="L256" s="113">
        <v>14</v>
      </c>
      <c r="M256" s="114">
        <f>IF(L256=0,0,IF(L256&lt;10,1,IF(MOD(L256,30)&lt;10,ROUNDDOWN(L256/30,0),ROUNDUP(L256/30,0))))</f>
        <v>1</v>
      </c>
      <c r="N256" s="113">
        <v>15</v>
      </c>
      <c r="O256" s="114">
        <f>IF(N256=0,0,IF(N256&lt;10,1,IF(MOD(N256,30)&lt;10,ROUNDDOWN(N256/30,0),ROUNDUP(N256/30,0))))</f>
        <v>1</v>
      </c>
      <c r="P256" s="113">
        <v>9</v>
      </c>
      <c r="Q256" s="114">
        <f>IF(P256=0,0,IF(P256&lt;10,1,IF(MOD(P256,40)&lt;10,ROUNDDOWN(P256/40,0),ROUNDUP(P256/40,0))))</f>
        <v>1</v>
      </c>
      <c r="R256" s="113">
        <v>22</v>
      </c>
      <c r="S256" s="114">
        <f>IF(R256=0,0,IF(R256&lt;10,1,IF(MOD(R256,40)&lt;10,ROUNDDOWN(R256/40,0),ROUNDUP(R256/40,0))))</f>
        <v>1</v>
      </c>
      <c r="T256" s="113">
        <v>17</v>
      </c>
      <c r="U256" s="114">
        <f>IF(T256=0,0,IF(T256&lt;10,1,IF(MOD(T256,40)&lt;10,ROUNDDOWN(T256/40,0),ROUNDUP(T256/40,0))))</f>
        <v>1</v>
      </c>
      <c r="V256" s="113">
        <v>20</v>
      </c>
      <c r="W256" s="114">
        <f>IF(V256=0,0,IF(V256&lt;10,1,IF(MOD(V256,40)&lt;10,ROUNDDOWN(V256/40,0),ROUNDUP(V256/40,0))))</f>
        <v>1</v>
      </c>
      <c r="X256" s="113">
        <v>11</v>
      </c>
      <c r="Y256" s="114">
        <f>IF(X256=0,0,IF(X256&lt;10,1,IF(MOD(X256,40)&lt;10,ROUNDDOWN(X256/40,0),ROUNDUP(X256/40,0))))</f>
        <v>1</v>
      </c>
      <c r="Z256" s="113">
        <v>15</v>
      </c>
      <c r="AA256" s="114">
        <f>IF(Z256=0,0,IF(Z256&lt;10,1,IF(MOD(Z256,40)&lt;10,ROUNDDOWN(Z256/40,0),ROUNDUP(Z256/40,0))))</f>
        <v>1</v>
      </c>
      <c r="AB256" s="113">
        <v>20</v>
      </c>
      <c r="AC256" s="114">
        <f>IF(AB256=0,0,IF(AB256&lt;10,1,IF(MOD(AB256,40)&lt;10,ROUNDDOWN(AB256/40,0),ROUNDUP(AB256/40,0))))</f>
        <v>1</v>
      </c>
      <c r="AD256" s="113">
        <v>6</v>
      </c>
      <c r="AE256" s="114">
        <f>IF(AD256=0,0,IF(AD256&lt;10,1,IF(MOD(AD256,40)&lt;10,ROUNDDOWN(AD256/40,0),ROUNDUP(AD256/40,0))))</f>
        <v>1</v>
      </c>
      <c r="AF256" s="114">
        <v>7</v>
      </c>
      <c r="AG256" s="114">
        <f>IF(AF256=0,0,IF(AF256&lt;10,1,IF(MOD(AF256,40)&lt;10,ROUNDDOWN(AF256/40,0),ROUNDUP(AF256/40,0))))</f>
        <v>1</v>
      </c>
      <c r="AH256" s="113"/>
      <c r="AI256" s="114">
        <f>IF(AH256=0,0,IF(AH256&lt;10,1,IF(MOD(AH256,40)&lt;10,ROUNDDOWN(AH256/40,0),ROUNDUP(AH256/40,0))))</f>
        <v>0</v>
      </c>
      <c r="AJ256" s="113"/>
      <c r="AK256" s="114">
        <f>IF(AJ256=0,0,IF(AJ256&lt;10,1,IF(MOD(AJ256,40)&lt;10,ROUNDDOWN(AJ256/40,0),ROUNDUP(AJ256/40,0))))</f>
        <v>0</v>
      </c>
      <c r="AL256" s="113"/>
      <c r="AM256" s="114">
        <f>IF(AL256=0,0,IF(AL256&lt;10,1,IF(MOD(AL256,40)&lt;10,ROUNDDOWN(AL256/40,0),ROUNDUP(AL256/40,0))))</f>
        <v>0</v>
      </c>
      <c r="AN256" s="127">
        <f>SUM(J256+L256+N256+P256+R256+T256+V256+X256+Z256+AB256+AD256+AF256+AH256+AJ256+AL256)</f>
        <v>156</v>
      </c>
      <c r="AO256" s="113">
        <f>SUM(K256+M256+O256+Q256+S256+U256+W256+Y256+AA256+AC256+AE256+AG256+AI256+AK256+AM256)</f>
        <v>11</v>
      </c>
      <c r="AP256" s="113">
        <v>1</v>
      </c>
      <c r="AQ256" s="113">
        <v>14</v>
      </c>
      <c r="AR256" s="113">
        <f>SUM(AP256:AQ256)</f>
        <v>15</v>
      </c>
      <c r="AS256" s="142">
        <v>1</v>
      </c>
      <c r="AT256" s="185">
        <v>0</v>
      </c>
      <c r="AU256" s="142">
        <v>14</v>
      </c>
      <c r="AV256" s="185">
        <v>0</v>
      </c>
      <c r="AW256" s="142">
        <f>SUM(AS256:AV256)</f>
        <v>15</v>
      </c>
      <c r="AX256" s="128">
        <f>IF(AN256&lt;=0,0,IF(AN256&lt;=359,1,IF(AN256&lt;=719,2,IF(AN256&lt;=1079,3,IF(AN256&lt;=1679,4,IF(AN256&lt;=1680,5,IF(AN256&lt;=1680,1,5)))))))</f>
        <v>1</v>
      </c>
      <c r="AY256" s="129">
        <f>IF(AN256&gt;120,ROUND(((((K256+M256+O256)*30)+(J256+L256+N256))/50+(((Q256+S256+U256+W256+Y256+AA256)*40)+(P256+R256+T256+V256+X256+Z256))/50+(AC256+AE256+AG256+AI256+AK256+AM256)*2),0),IF((J256+L256+N256+P256+R256+T256+V256+X256+Z256)&lt;=0,0,IF((J256+L256+N256+P256+R256+T256+V256+X256+Z256)&lt;=20,1,IF((J256+L256+N256+P256+R256+T256+V256+X256+Z256)&lt;=40,2,IF((J256+L256+N256+P256+R256+T256+V256+X256+Z256)&lt;=60,3,IF((J256+L256+N256+P256+R256+T256+V256+X256+Z256)&lt;=80,4,IF((J256+L256+N256+P256+R256+T256+V256+X256+Z256)&lt;=100,5,IF((J256+L256+N256+P256+R256+T256+V256+X256+Z256)&lt;=120,6,0)))))))+((AC256+AE256+AG256+AI256+AK256+AM256)*2))</f>
        <v>14</v>
      </c>
      <c r="AZ256" s="113">
        <f>SUM(AX256:AY256)</f>
        <v>15</v>
      </c>
      <c r="BA256" s="113">
        <f>SUM(AP256)-AX256</f>
        <v>0</v>
      </c>
      <c r="BB256" s="113">
        <f>SUM(AQ256)-AY256</f>
        <v>0</v>
      </c>
      <c r="BC256" s="113">
        <f>SUM(AR256)-AZ256</f>
        <v>0</v>
      </c>
      <c r="BD256" s="130">
        <f>SUM(BC256)/AZ256*100</f>
        <v>0</v>
      </c>
      <c r="BE256" s="113">
        <v>0</v>
      </c>
      <c r="BF256" s="113"/>
      <c r="BG256" s="113"/>
      <c r="BH256" s="113">
        <f>SUM(BC256)-BE256-BF256+BG256</f>
        <v>0</v>
      </c>
      <c r="BI256" s="130">
        <f>SUM(BH256)/AZ256*100</f>
        <v>0</v>
      </c>
      <c r="BK256" s="112"/>
      <c r="BL256" s="150"/>
      <c r="BM256" s="112"/>
      <c r="BN256" s="112"/>
      <c r="BO256" s="112"/>
      <c r="BP256" s="112"/>
      <c r="BQ256" s="112"/>
      <c r="BR256" s="112"/>
      <c r="BS256" s="112"/>
      <c r="BT256" s="112"/>
      <c r="BU256" s="112"/>
      <c r="BV256" s="112"/>
      <c r="BW256" s="112"/>
      <c r="BX256" s="112"/>
      <c r="BY256" s="112"/>
      <c r="BZ256" s="112"/>
      <c r="CA256" s="112"/>
      <c r="CB256" s="112"/>
      <c r="CC256" s="112"/>
      <c r="CD256" s="112"/>
      <c r="CE256" s="112"/>
      <c r="CF256" s="112"/>
      <c r="CG256" s="112"/>
      <c r="CH256" s="112"/>
      <c r="CI256" s="112"/>
      <c r="CJ256" s="112"/>
      <c r="CK256" s="112"/>
      <c r="CL256" s="112"/>
      <c r="CM256" s="112"/>
      <c r="CN256" s="112"/>
      <c r="CO256" s="112"/>
    </row>
    <row r="257" spans="1:93" s="161" customFormat="1">
      <c r="A257" s="154"/>
      <c r="B257" s="154"/>
      <c r="C257" s="155" t="s">
        <v>369</v>
      </c>
      <c r="D257" s="155"/>
      <c r="E257" s="155"/>
      <c r="F257" s="155"/>
      <c r="G257" s="154"/>
      <c r="H257" s="154"/>
      <c r="I257" s="154"/>
      <c r="J257" s="156" t="s">
        <v>416</v>
      </c>
      <c r="K257" s="157"/>
      <c r="L257" s="154"/>
      <c r="M257" s="157"/>
      <c r="N257" s="154"/>
      <c r="O257" s="157"/>
      <c r="P257" s="154"/>
      <c r="Q257" s="157"/>
      <c r="R257" s="154"/>
      <c r="S257" s="157"/>
      <c r="T257" s="154"/>
      <c r="U257" s="157"/>
      <c r="V257" s="154"/>
      <c r="W257" s="157"/>
      <c r="X257" s="154"/>
      <c r="Y257" s="157"/>
      <c r="Z257" s="154"/>
      <c r="AA257" s="157"/>
      <c r="AB257" s="154"/>
      <c r="AC257" s="157"/>
      <c r="AD257" s="154"/>
      <c r="AE257" s="157"/>
      <c r="AF257" s="157"/>
      <c r="AG257" s="157"/>
      <c r="AH257" s="154"/>
      <c r="AI257" s="157"/>
      <c r="AJ257" s="154"/>
      <c r="AK257" s="157"/>
      <c r="AL257" s="154"/>
      <c r="AM257" s="157"/>
      <c r="AN257" s="154"/>
      <c r="AO257" s="154"/>
      <c r="AP257" s="154"/>
      <c r="AQ257" s="154"/>
      <c r="AR257" s="154"/>
      <c r="AS257" s="154"/>
      <c r="AT257" s="185"/>
      <c r="AU257" s="154"/>
      <c r="AV257" s="185"/>
      <c r="AW257" s="154"/>
      <c r="AX257" s="158"/>
      <c r="AY257" s="159"/>
      <c r="AZ257" s="154"/>
      <c r="BA257" s="154"/>
      <c r="BB257" s="154"/>
      <c r="BC257" s="154"/>
      <c r="BD257" s="160"/>
      <c r="BE257" s="154"/>
      <c r="BF257" s="154"/>
      <c r="BG257" s="154"/>
      <c r="BH257" s="154"/>
      <c r="BI257" s="160"/>
      <c r="BK257" s="162"/>
      <c r="BL257" s="150"/>
      <c r="BM257" s="162"/>
      <c r="BN257" s="162"/>
      <c r="BO257" s="162"/>
      <c r="BP257" s="162"/>
      <c r="BQ257" s="162"/>
      <c r="BR257" s="162"/>
      <c r="BS257" s="162"/>
      <c r="BT257" s="162"/>
      <c r="BU257" s="162"/>
      <c r="BV257" s="162"/>
      <c r="BW257" s="162"/>
      <c r="BX257" s="162"/>
      <c r="BY257" s="162"/>
      <c r="BZ257" s="162"/>
      <c r="CA257" s="162"/>
      <c r="CB257" s="162"/>
      <c r="CC257" s="162"/>
      <c r="CD257" s="162"/>
      <c r="CE257" s="162"/>
      <c r="CF257" s="162"/>
      <c r="CG257" s="162"/>
      <c r="CH257" s="162"/>
      <c r="CI257" s="162"/>
      <c r="CJ257" s="162"/>
      <c r="CK257" s="162"/>
      <c r="CL257" s="162"/>
      <c r="CM257" s="162"/>
      <c r="CN257" s="162"/>
      <c r="CO257" s="162"/>
    </row>
    <row r="258" spans="1:93" s="161" customFormat="1">
      <c r="A258" s="154"/>
      <c r="B258" s="154"/>
      <c r="C258" s="155" t="s">
        <v>513</v>
      </c>
      <c r="D258" s="155"/>
      <c r="E258" s="155"/>
      <c r="F258" s="155"/>
      <c r="G258" s="154"/>
      <c r="H258" s="154"/>
      <c r="I258" s="154"/>
      <c r="J258" s="156" t="s">
        <v>578</v>
      </c>
      <c r="K258" s="157"/>
      <c r="L258" s="154"/>
      <c r="M258" s="157"/>
      <c r="N258" s="154"/>
      <c r="O258" s="157"/>
      <c r="P258" s="154"/>
      <c r="Q258" s="157"/>
      <c r="R258" s="154"/>
      <c r="S258" s="157"/>
      <c r="T258" s="154"/>
      <c r="U258" s="157"/>
      <c r="V258" s="154"/>
      <c r="W258" s="157"/>
      <c r="X258" s="154"/>
      <c r="Y258" s="157"/>
      <c r="Z258" s="154"/>
      <c r="AA258" s="157"/>
      <c r="AB258" s="154"/>
      <c r="AC258" s="157"/>
      <c r="AD258" s="154"/>
      <c r="AE258" s="157"/>
      <c r="AF258" s="157"/>
      <c r="AG258" s="157"/>
      <c r="AH258" s="154"/>
      <c r="AI258" s="157"/>
      <c r="AJ258" s="154"/>
      <c r="AK258" s="157"/>
      <c r="AL258" s="154"/>
      <c r="AM258" s="157"/>
      <c r="AN258" s="154"/>
      <c r="AO258" s="154"/>
      <c r="AP258" s="154"/>
      <c r="AQ258" s="154"/>
      <c r="AR258" s="154"/>
      <c r="AS258" s="154"/>
      <c r="AT258" s="185"/>
      <c r="AU258" s="154"/>
      <c r="AV258" s="185"/>
      <c r="AW258" s="154"/>
      <c r="AX258" s="158"/>
      <c r="AY258" s="159"/>
      <c r="AZ258" s="154"/>
      <c r="BA258" s="154"/>
      <c r="BB258" s="154"/>
      <c r="BC258" s="154"/>
      <c r="BD258" s="160"/>
      <c r="BE258" s="154"/>
      <c r="BF258" s="154"/>
      <c r="BG258" s="154"/>
      <c r="BH258" s="154"/>
      <c r="BI258" s="160"/>
      <c r="BK258" s="162"/>
      <c r="BL258" s="150"/>
      <c r="BM258" s="162"/>
      <c r="BN258" s="162"/>
      <c r="BO258" s="162"/>
      <c r="BP258" s="162"/>
      <c r="BQ258" s="162"/>
      <c r="BR258" s="162"/>
      <c r="BS258" s="162"/>
      <c r="BT258" s="162"/>
      <c r="BU258" s="162"/>
      <c r="BV258" s="162"/>
      <c r="BW258" s="162"/>
      <c r="BX258" s="162"/>
      <c r="BY258" s="162"/>
      <c r="BZ258" s="162"/>
      <c r="CA258" s="162"/>
      <c r="CB258" s="162"/>
      <c r="CC258" s="162"/>
      <c r="CD258" s="162"/>
      <c r="CE258" s="162"/>
      <c r="CF258" s="162"/>
      <c r="CG258" s="162"/>
      <c r="CH258" s="162"/>
      <c r="CI258" s="162"/>
      <c r="CJ258" s="162"/>
      <c r="CK258" s="162"/>
      <c r="CL258" s="162"/>
      <c r="CM258" s="162"/>
      <c r="CN258" s="162"/>
      <c r="CO258" s="162"/>
    </row>
    <row r="259" spans="1:93" s="111" customFormat="1">
      <c r="A259" s="113">
        <v>84</v>
      </c>
      <c r="B259" s="113">
        <v>40010153</v>
      </c>
      <c r="C259" s="126" t="s">
        <v>130</v>
      </c>
      <c r="D259" s="126" t="s">
        <v>209</v>
      </c>
      <c r="E259" s="126" t="s">
        <v>185</v>
      </c>
      <c r="F259" s="126" t="s">
        <v>181</v>
      </c>
      <c r="G259" s="113">
        <v>35</v>
      </c>
      <c r="H259" s="113">
        <v>4</v>
      </c>
      <c r="I259" s="113" t="s">
        <v>283</v>
      </c>
      <c r="J259" s="113">
        <v>16</v>
      </c>
      <c r="K259" s="114">
        <f>IF(J259=0,0,IF(J259&lt;10,1,IF(MOD(J259,30)&lt;10,ROUNDDOWN(J259/30,0),ROUNDUP(J259/30,0))))</f>
        <v>1</v>
      </c>
      <c r="L259" s="113">
        <v>9</v>
      </c>
      <c r="M259" s="114">
        <f>IF(L259=0,0,IF(L259&lt;10,1,IF(MOD(L259,30)&lt;10,ROUNDDOWN(L259/30,0),ROUNDUP(L259/30,0))))</f>
        <v>1</v>
      </c>
      <c r="N259" s="113">
        <v>14</v>
      </c>
      <c r="O259" s="114">
        <f>IF(N259=0,0,IF(N259&lt;10,1,IF(MOD(N259,30)&lt;10,ROUNDDOWN(N259/30,0),ROUNDUP(N259/30,0))))</f>
        <v>1</v>
      </c>
      <c r="P259" s="113">
        <v>10</v>
      </c>
      <c r="Q259" s="114">
        <f>IF(P259=0,0,IF(P259&lt;10,1,IF(MOD(P259,40)&lt;10,ROUNDDOWN(P259/40,0),ROUNDUP(P259/40,0))))</f>
        <v>1</v>
      </c>
      <c r="R259" s="113">
        <v>10</v>
      </c>
      <c r="S259" s="114">
        <f>IF(R259=0,0,IF(R259&lt;10,1,IF(MOD(R259,40)&lt;10,ROUNDDOWN(R259/40,0),ROUNDUP(R259/40,0))))</f>
        <v>1</v>
      </c>
      <c r="T259" s="113">
        <v>19</v>
      </c>
      <c r="U259" s="114">
        <f>IF(T259=0,0,IF(T259&lt;10,1,IF(MOD(T259,40)&lt;10,ROUNDDOWN(T259/40,0),ROUNDUP(T259/40,0))))</f>
        <v>1</v>
      </c>
      <c r="V259" s="113">
        <v>18</v>
      </c>
      <c r="W259" s="114">
        <f>IF(V259=0,0,IF(V259&lt;10,1,IF(MOD(V259,40)&lt;10,ROUNDDOWN(V259/40,0),ROUNDUP(V259/40,0))))</f>
        <v>1</v>
      </c>
      <c r="X259" s="113">
        <v>16</v>
      </c>
      <c r="Y259" s="114">
        <f>IF(X259=0,0,IF(X259&lt;10,1,IF(MOD(X259,40)&lt;10,ROUNDDOWN(X259/40,0),ROUNDUP(X259/40,0))))</f>
        <v>1</v>
      </c>
      <c r="Z259" s="113">
        <v>14</v>
      </c>
      <c r="AA259" s="114">
        <f>IF(Z259=0,0,IF(Z259&lt;10,1,IF(MOD(Z259,40)&lt;10,ROUNDDOWN(Z259/40,0),ROUNDUP(Z259/40,0))))</f>
        <v>1</v>
      </c>
      <c r="AB259" s="113">
        <v>16</v>
      </c>
      <c r="AC259" s="114">
        <f>IF(AB259=0,0,IF(AB259&lt;10,1,IF(MOD(AB259,40)&lt;10,ROUNDDOWN(AB259/40,0),ROUNDUP(AB259/40,0))))</f>
        <v>1</v>
      </c>
      <c r="AD259" s="113">
        <v>21</v>
      </c>
      <c r="AE259" s="114">
        <f>IF(AD259=0,0,IF(AD259&lt;10,1,IF(MOD(AD259,40)&lt;10,ROUNDDOWN(AD259/40,0),ROUNDUP(AD259/40,0))))</f>
        <v>1</v>
      </c>
      <c r="AF259" s="114">
        <v>23</v>
      </c>
      <c r="AG259" s="114">
        <f>IF(AF259=0,0,IF(AF259&lt;10,1,IF(MOD(AF259,40)&lt;10,ROUNDDOWN(AF259/40,0),ROUNDUP(AF259/40,0))))</f>
        <v>1</v>
      </c>
      <c r="AH259" s="113"/>
      <c r="AI259" s="114">
        <f>IF(AH259=0,0,IF(AH259&lt;10,1,IF(MOD(AH259,40)&lt;10,ROUNDDOWN(AH259/40,0),ROUNDUP(AH259/40,0))))</f>
        <v>0</v>
      </c>
      <c r="AJ259" s="113"/>
      <c r="AK259" s="114">
        <f>IF(AJ259=0,0,IF(AJ259&lt;10,1,IF(MOD(AJ259,40)&lt;10,ROUNDDOWN(AJ259/40,0),ROUNDUP(AJ259/40,0))))</f>
        <v>0</v>
      </c>
      <c r="AL259" s="113"/>
      <c r="AM259" s="114">
        <f>IF(AL259=0,0,IF(AL259&lt;10,1,IF(MOD(AL259,40)&lt;10,ROUNDDOWN(AL259/40,0),ROUNDUP(AL259/40,0))))</f>
        <v>0</v>
      </c>
      <c r="AN259" s="127">
        <f>SUM(J259+L259+N259+P259+R259+T259+V259+X259+Z259+AB259+AD259+AF259+AH259+AJ259+AL259)</f>
        <v>186</v>
      </c>
      <c r="AO259" s="113">
        <f>SUM(K259+M259+O259+Q259+S259+U259+W259+Y259+AA259+AC259+AE259+AG259+AI259+AK259+AM259)</f>
        <v>12</v>
      </c>
      <c r="AP259" s="113">
        <v>1</v>
      </c>
      <c r="AQ259" s="113">
        <v>15</v>
      </c>
      <c r="AR259" s="113">
        <f>SUM(AP259:AQ259)</f>
        <v>16</v>
      </c>
      <c r="AS259" s="142">
        <v>1</v>
      </c>
      <c r="AT259" s="185">
        <v>0</v>
      </c>
      <c r="AU259" s="142">
        <v>13</v>
      </c>
      <c r="AV259" s="185">
        <v>2</v>
      </c>
      <c r="AW259" s="142">
        <f>SUM(AS259:AV259)</f>
        <v>16</v>
      </c>
      <c r="AX259" s="128">
        <f>IF(AN259&lt;=0,0,IF(AN259&lt;=359,1,IF(AN259&lt;=719,2,IF(AN259&lt;=1079,3,IF(AN259&lt;=1679,4,IF(AN259&lt;=1680,5,IF(AN259&lt;=1680,1,5)))))))</f>
        <v>1</v>
      </c>
      <c r="AY259" s="129">
        <f>IF(AN259&gt;120,ROUND(((((K259+M259+O259)*30)+(J259+L259+N259))/50+(((Q259+S259+U259+W259+Y259+AA259)*40)+(P259+R259+T259+V259+X259+Z259))/50+(AC259+AE259+AG259+AI259+AK259+AM259)*2),0),IF((J259+L259+N259+P259+R259+T259+V259+X259+Z259)&lt;=0,0,IF((J259+L259+N259+P259+R259+T259+V259+X259+Z259)&lt;=20,1,IF((J259+L259+N259+P259+R259+T259+V259+X259+Z259)&lt;=40,2,IF((J259+L259+N259+P259+R259+T259+V259+X259+Z259)&lt;=60,3,IF((J259+L259+N259+P259+R259+T259+V259+X259+Z259)&lt;=80,4,IF((J259+L259+N259+P259+R259+T259+V259+X259+Z259)&lt;=100,5,IF((J259+L259+N259+P259+R259+T259+V259+X259+Z259)&lt;=120,6,0)))))))+((AC259+AE259+AG259+AI259+AK259+AM259)*2))</f>
        <v>15</v>
      </c>
      <c r="AZ259" s="113">
        <f>SUM(AX259:AY259)</f>
        <v>16</v>
      </c>
      <c r="BA259" s="113">
        <f>SUM(AP259)-AX259</f>
        <v>0</v>
      </c>
      <c r="BB259" s="113">
        <f>SUM(AQ259)-AY259</f>
        <v>0</v>
      </c>
      <c r="BC259" s="113">
        <f>SUM(AR259)-AZ259</f>
        <v>0</v>
      </c>
      <c r="BD259" s="130">
        <f>SUM(BC259)/AZ259*100</f>
        <v>0</v>
      </c>
      <c r="BE259" s="113">
        <v>1</v>
      </c>
      <c r="BF259" s="113"/>
      <c r="BG259" s="113"/>
      <c r="BH259" s="113">
        <f>SUM(BC259)-BE259-BF259+BG259</f>
        <v>-1</v>
      </c>
      <c r="BI259" s="130">
        <f>SUM(BH259)/AZ259*100</f>
        <v>-6.25</v>
      </c>
      <c r="BK259" s="112"/>
      <c r="BL259" s="150"/>
      <c r="BM259" s="112"/>
      <c r="BN259" s="112"/>
      <c r="BO259" s="112"/>
      <c r="BP259" s="112"/>
      <c r="BQ259" s="112"/>
      <c r="BR259" s="112"/>
      <c r="BS259" s="112"/>
      <c r="BT259" s="112"/>
      <c r="BU259" s="112"/>
      <c r="BV259" s="112"/>
      <c r="BW259" s="112"/>
      <c r="BX259" s="112"/>
      <c r="BY259" s="112"/>
      <c r="BZ259" s="112"/>
      <c r="CA259" s="112"/>
      <c r="CB259" s="112"/>
      <c r="CC259" s="112"/>
      <c r="CD259" s="112"/>
      <c r="CE259" s="112"/>
      <c r="CF259" s="112"/>
      <c r="CG259" s="112"/>
      <c r="CH259" s="112"/>
      <c r="CI259" s="112"/>
      <c r="CJ259" s="112"/>
      <c r="CK259" s="112"/>
      <c r="CL259" s="112"/>
      <c r="CM259" s="112"/>
      <c r="CN259" s="112"/>
      <c r="CO259" s="112"/>
    </row>
    <row r="260" spans="1:93" s="161" customFormat="1">
      <c r="A260" s="154"/>
      <c r="B260" s="154"/>
      <c r="C260" s="155" t="s">
        <v>369</v>
      </c>
      <c r="D260" s="155"/>
      <c r="E260" s="155"/>
      <c r="F260" s="155"/>
      <c r="G260" s="154"/>
      <c r="H260" s="154"/>
      <c r="I260" s="154"/>
      <c r="J260" s="156" t="s">
        <v>394</v>
      </c>
      <c r="K260" s="157"/>
      <c r="L260" s="154"/>
      <c r="M260" s="157"/>
      <c r="N260" s="154"/>
      <c r="O260" s="157"/>
      <c r="P260" s="154"/>
      <c r="Q260" s="157"/>
      <c r="R260" s="154"/>
      <c r="S260" s="157"/>
      <c r="T260" s="154"/>
      <c r="U260" s="157"/>
      <c r="V260" s="154"/>
      <c r="W260" s="157"/>
      <c r="X260" s="154"/>
      <c r="Y260" s="157"/>
      <c r="Z260" s="154"/>
      <c r="AA260" s="157"/>
      <c r="AB260" s="154"/>
      <c r="AC260" s="157"/>
      <c r="AD260" s="154"/>
      <c r="AE260" s="157"/>
      <c r="AF260" s="157"/>
      <c r="AG260" s="157"/>
      <c r="AH260" s="154"/>
      <c r="AI260" s="157"/>
      <c r="AJ260" s="154"/>
      <c r="AK260" s="157"/>
      <c r="AL260" s="154"/>
      <c r="AM260" s="157"/>
      <c r="AN260" s="154"/>
      <c r="AO260" s="154"/>
      <c r="AP260" s="154"/>
      <c r="AQ260" s="154"/>
      <c r="AR260" s="154"/>
      <c r="AS260" s="154"/>
      <c r="AT260" s="185"/>
      <c r="AU260" s="154"/>
      <c r="AV260" s="185"/>
      <c r="AW260" s="154"/>
      <c r="AX260" s="158"/>
      <c r="AY260" s="159"/>
      <c r="AZ260" s="154"/>
      <c r="BA260" s="154"/>
      <c r="BB260" s="154"/>
      <c r="BC260" s="154"/>
      <c r="BD260" s="160"/>
      <c r="BE260" s="154"/>
      <c r="BF260" s="154"/>
      <c r="BG260" s="154"/>
      <c r="BH260" s="154"/>
      <c r="BI260" s="160"/>
      <c r="BK260" s="162"/>
      <c r="BL260" s="150"/>
      <c r="BM260" s="162"/>
      <c r="BN260" s="162"/>
      <c r="BO260" s="162"/>
      <c r="BP260" s="162"/>
      <c r="BQ260" s="162"/>
      <c r="BR260" s="162"/>
      <c r="BS260" s="162"/>
      <c r="BT260" s="162"/>
      <c r="BU260" s="162"/>
      <c r="BV260" s="162"/>
      <c r="BW260" s="162"/>
      <c r="BX260" s="162"/>
      <c r="BY260" s="162"/>
      <c r="BZ260" s="162"/>
      <c r="CA260" s="162"/>
      <c r="CB260" s="162"/>
      <c r="CC260" s="162"/>
      <c r="CD260" s="162"/>
      <c r="CE260" s="162"/>
      <c r="CF260" s="162"/>
      <c r="CG260" s="162"/>
      <c r="CH260" s="162"/>
      <c r="CI260" s="162"/>
      <c r="CJ260" s="162"/>
      <c r="CK260" s="162"/>
      <c r="CL260" s="162"/>
      <c r="CM260" s="162"/>
      <c r="CN260" s="162"/>
      <c r="CO260" s="162"/>
    </row>
    <row r="261" spans="1:93" s="161" customFormat="1">
      <c r="A261" s="154"/>
      <c r="B261" s="154"/>
      <c r="C261" s="155" t="s">
        <v>513</v>
      </c>
      <c r="D261" s="155"/>
      <c r="E261" s="155"/>
      <c r="F261" s="155"/>
      <c r="G261" s="154"/>
      <c r="H261" s="154"/>
      <c r="I261" s="154"/>
      <c r="J261" s="156" t="s">
        <v>579</v>
      </c>
      <c r="K261" s="157"/>
      <c r="L261" s="154"/>
      <c r="M261" s="157"/>
      <c r="N261" s="154"/>
      <c r="O261" s="157"/>
      <c r="P261" s="154"/>
      <c r="Q261" s="157"/>
      <c r="R261" s="154"/>
      <c r="S261" s="157"/>
      <c r="T261" s="154"/>
      <c r="U261" s="157"/>
      <c r="V261" s="154"/>
      <c r="W261" s="157"/>
      <c r="X261" s="154"/>
      <c r="Y261" s="157"/>
      <c r="Z261" s="154"/>
      <c r="AA261" s="157"/>
      <c r="AB261" s="154"/>
      <c r="AC261" s="157"/>
      <c r="AD261" s="154"/>
      <c r="AE261" s="157"/>
      <c r="AF261" s="157"/>
      <c r="AG261" s="157"/>
      <c r="AH261" s="154"/>
      <c r="AI261" s="157"/>
      <c r="AJ261" s="154"/>
      <c r="AK261" s="157"/>
      <c r="AL261" s="154"/>
      <c r="AM261" s="157"/>
      <c r="AN261" s="154"/>
      <c r="AO261" s="154"/>
      <c r="AP261" s="154"/>
      <c r="AQ261" s="154"/>
      <c r="AR261" s="154"/>
      <c r="AS261" s="154"/>
      <c r="AT261" s="185"/>
      <c r="AU261" s="154"/>
      <c r="AV261" s="185"/>
      <c r="AW261" s="154"/>
      <c r="AX261" s="158"/>
      <c r="AY261" s="159"/>
      <c r="AZ261" s="154"/>
      <c r="BA261" s="154"/>
      <c r="BB261" s="154"/>
      <c r="BC261" s="154"/>
      <c r="BD261" s="160"/>
      <c r="BE261" s="154"/>
      <c r="BF261" s="154"/>
      <c r="BG261" s="154"/>
      <c r="BH261" s="154"/>
      <c r="BI261" s="160"/>
      <c r="BK261" s="162"/>
      <c r="BL261" s="150"/>
      <c r="BM261" s="162"/>
      <c r="BN261" s="162"/>
      <c r="BO261" s="162"/>
      <c r="BP261" s="162"/>
      <c r="BQ261" s="162"/>
      <c r="BR261" s="162"/>
      <c r="BS261" s="162"/>
      <c r="BT261" s="162"/>
      <c r="BU261" s="162"/>
      <c r="BV261" s="162"/>
      <c r="BW261" s="162"/>
      <c r="BX261" s="162"/>
      <c r="BY261" s="162"/>
      <c r="BZ261" s="162"/>
      <c r="CA261" s="162"/>
      <c r="CB261" s="162"/>
      <c r="CC261" s="162"/>
      <c r="CD261" s="162"/>
      <c r="CE261" s="162"/>
      <c r="CF261" s="162"/>
      <c r="CG261" s="162"/>
      <c r="CH261" s="162"/>
      <c r="CI261" s="162"/>
      <c r="CJ261" s="162"/>
      <c r="CK261" s="162"/>
      <c r="CL261" s="162"/>
      <c r="CM261" s="162"/>
      <c r="CN261" s="162"/>
      <c r="CO261" s="162"/>
    </row>
    <row r="262" spans="1:93" s="111" customFormat="1">
      <c r="A262" s="113">
        <v>85</v>
      </c>
      <c r="B262" s="113">
        <v>40010081</v>
      </c>
      <c r="C262" s="126" t="s">
        <v>114</v>
      </c>
      <c r="D262" s="126" t="s">
        <v>198</v>
      </c>
      <c r="E262" s="126" t="s">
        <v>183</v>
      </c>
      <c r="F262" s="126" t="s">
        <v>181</v>
      </c>
      <c r="G262" s="113">
        <v>10</v>
      </c>
      <c r="H262" s="113">
        <v>1</v>
      </c>
      <c r="I262" s="113" t="s">
        <v>283</v>
      </c>
      <c r="J262" s="113">
        <v>2</v>
      </c>
      <c r="K262" s="114">
        <f>IF(J262=0,0,IF(J262&lt;10,1,IF(MOD(J262,30)&lt;10,ROUNDDOWN(J262/30,0),ROUNDUP(J262/30,0))))</f>
        <v>1</v>
      </c>
      <c r="L262" s="113">
        <v>4</v>
      </c>
      <c r="M262" s="114">
        <f>IF(L262=0,0,IF(L262&lt;10,1,IF(MOD(L262,30)&lt;10,ROUNDDOWN(L262/30,0),ROUNDUP(L262/30,0))))</f>
        <v>1</v>
      </c>
      <c r="N262" s="113">
        <v>4</v>
      </c>
      <c r="O262" s="114">
        <f>IF(N262=0,0,IF(N262&lt;10,1,IF(MOD(N262,30)&lt;10,ROUNDDOWN(N262/30,0),ROUNDUP(N262/30,0))))</f>
        <v>1</v>
      </c>
      <c r="P262" s="113">
        <v>10</v>
      </c>
      <c r="Q262" s="114">
        <f>IF(P262=0,0,IF(P262&lt;10,1,IF(MOD(P262,40)&lt;10,ROUNDDOWN(P262/40,0),ROUNDUP(P262/40,0))))</f>
        <v>1</v>
      </c>
      <c r="R262" s="113">
        <v>20</v>
      </c>
      <c r="S262" s="114">
        <f>IF(R262=0,0,IF(R262&lt;10,1,IF(MOD(R262,40)&lt;10,ROUNDDOWN(R262/40,0),ROUNDUP(R262/40,0))))</f>
        <v>1</v>
      </c>
      <c r="T262" s="113">
        <v>17</v>
      </c>
      <c r="U262" s="114">
        <f>IF(T262=0,0,IF(T262&lt;10,1,IF(MOD(T262,40)&lt;10,ROUNDDOWN(T262/40,0),ROUNDUP(T262/40,0))))</f>
        <v>1</v>
      </c>
      <c r="V262" s="113">
        <v>30</v>
      </c>
      <c r="W262" s="114">
        <f>IF(V262=0,0,IF(V262&lt;10,1,IF(MOD(V262,40)&lt;10,ROUNDDOWN(V262/40,0),ROUNDUP(V262/40,0))))</f>
        <v>1</v>
      </c>
      <c r="X262" s="113">
        <v>20</v>
      </c>
      <c r="Y262" s="114">
        <f>IF(X262=0,0,IF(X262&lt;10,1,IF(MOD(X262,40)&lt;10,ROUNDDOWN(X262/40,0),ROUNDUP(X262/40,0))))</f>
        <v>1</v>
      </c>
      <c r="Z262" s="113">
        <v>23</v>
      </c>
      <c r="AA262" s="114">
        <f>IF(Z262=0,0,IF(Z262&lt;10,1,IF(MOD(Z262,40)&lt;10,ROUNDDOWN(Z262/40,0),ROUNDUP(Z262/40,0))))</f>
        <v>1</v>
      </c>
      <c r="AB262" s="113">
        <v>18</v>
      </c>
      <c r="AC262" s="114">
        <f>IF(AB262=0,0,IF(AB262&lt;10,1,IF(MOD(AB262,40)&lt;10,ROUNDDOWN(AB262/40,0),ROUNDUP(AB262/40,0))))</f>
        <v>1</v>
      </c>
      <c r="AD262" s="113">
        <v>23</v>
      </c>
      <c r="AE262" s="114">
        <f>IF(AD262=0,0,IF(AD262&lt;10,1,IF(MOD(AD262,40)&lt;10,ROUNDDOWN(AD262/40,0),ROUNDUP(AD262/40,0))))</f>
        <v>1</v>
      </c>
      <c r="AF262" s="114">
        <v>20</v>
      </c>
      <c r="AG262" s="114">
        <f>IF(AF262=0,0,IF(AF262&lt;10,1,IF(MOD(AF262,40)&lt;10,ROUNDDOWN(AF262/40,0),ROUNDUP(AF262/40,0))))</f>
        <v>1</v>
      </c>
      <c r="AH262" s="113"/>
      <c r="AI262" s="114">
        <f>IF(AH262=0,0,IF(AH262&lt;10,1,IF(MOD(AH262,40)&lt;10,ROUNDDOWN(AH262/40,0),ROUNDUP(AH262/40,0))))</f>
        <v>0</v>
      </c>
      <c r="AJ262" s="113"/>
      <c r="AK262" s="114">
        <f>IF(AJ262=0,0,IF(AJ262&lt;10,1,IF(MOD(AJ262,40)&lt;10,ROUNDDOWN(AJ262/40,0),ROUNDUP(AJ262/40,0))))</f>
        <v>0</v>
      </c>
      <c r="AL262" s="113"/>
      <c r="AM262" s="114">
        <f>IF(AL262=0,0,IF(AL262&lt;10,1,IF(MOD(AL262,40)&lt;10,ROUNDDOWN(AL262/40,0),ROUNDUP(AL262/40,0))))</f>
        <v>0</v>
      </c>
      <c r="AN262" s="127">
        <f>SUM(J262+L262+N262+P262+R262+T262+V262+X262+Z262+AB262+AD262+AF262+AH262+AJ262+AL262)</f>
        <v>191</v>
      </c>
      <c r="AO262" s="113">
        <f>SUM(K262+M262+O262+Q262+S262+U262+W262+Y262+AA262+AC262+AE262+AG262+AI262+AK262+AM262)</f>
        <v>12</v>
      </c>
      <c r="AP262" s="113">
        <v>1</v>
      </c>
      <c r="AQ262" s="113">
        <v>15</v>
      </c>
      <c r="AR262" s="113">
        <f>SUM(AP262:AQ262)</f>
        <v>16</v>
      </c>
      <c r="AS262" s="142">
        <v>1</v>
      </c>
      <c r="AT262" s="185">
        <v>0</v>
      </c>
      <c r="AU262" s="142">
        <v>15</v>
      </c>
      <c r="AV262" s="185">
        <v>0</v>
      </c>
      <c r="AW262" s="142">
        <f>SUM(AS262:AV262)</f>
        <v>16</v>
      </c>
      <c r="AX262" s="128">
        <f>IF(AN262&lt;=0,0,IF(AN262&lt;=359,1,IF(AN262&lt;=719,2,IF(AN262&lt;=1079,3,IF(AN262&lt;=1679,4,IF(AN262&lt;=1680,5,IF(AN262&lt;=1680,1,5)))))))</f>
        <v>1</v>
      </c>
      <c r="AY262" s="129">
        <f>IF(AN262&gt;120,ROUND(((((K262+M262+O262)*30)+(J262+L262+N262))/50+(((Q262+S262+U262+W262+Y262+AA262)*40)+(P262+R262+T262+V262+X262+Z262))/50+(AC262+AE262+AG262+AI262+AK262+AM262)*2),0),IF((J262+L262+N262+P262+R262+T262+V262+X262+Z262)&lt;=0,0,IF((J262+L262+N262+P262+R262+T262+V262+X262+Z262)&lt;=20,1,IF((J262+L262+N262+P262+R262+T262+V262+X262+Z262)&lt;=40,2,IF((J262+L262+N262+P262+R262+T262+V262+X262+Z262)&lt;=60,3,IF((J262+L262+N262+P262+R262+T262+V262+X262+Z262)&lt;=80,4,IF((J262+L262+N262+P262+R262+T262+V262+X262+Z262)&lt;=100,5,IF((J262+L262+N262+P262+R262+T262+V262+X262+Z262)&lt;=120,6,0)))))))+((AC262+AE262+AG262+AI262+AK262+AM262)*2))</f>
        <v>15</v>
      </c>
      <c r="AZ262" s="113">
        <f>SUM(AX262:AY262)</f>
        <v>16</v>
      </c>
      <c r="BA262" s="113">
        <f>SUM(AP262)-AX262</f>
        <v>0</v>
      </c>
      <c r="BB262" s="113">
        <f>SUM(AQ262)-AY262</f>
        <v>0</v>
      </c>
      <c r="BC262" s="113">
        <f>SUM(AR262)-AZ262</f>
        <v>0</v>
      </c>
      <c r="BD262" s="130">
        <f>SUM(BC262)/AZ262*100</f>
        <v>0</v>
      </c>
      <c r="BE262" s="113">
        <v>4</v>
      </c>
      <c r="BF262" s="113"/>
      <c r="BG262" s="113"/>
      <c r="BH262" s="113">
        <f>SUM(BC262)-BE262-BF262+BG262</f>
        <v>-4</v>
      </c>
      <c r="BI262" s="130">
        <f>SUM(BH262)/AZ262*100</f>
        <v>-25</v>
      </c>
      <c r="BK262" s="112"/>
      <c r="BL262" s="150"/>
      <c r="BM262" s="112"/>
      <c r="BN262" s="112"/>
      <c r="BO262" s="112"/>
      <c r="BP262" s="112"/>
      <c r="BQ262" s="112"/>
      <c r="BR262" s="112"/>
      <c r="BS262" s="112"/>
      <c r="BT262" s="112"/>
      <c r="BU262" s="112"/>
      <c r="BV262" s="112"/>
      <c r="BW262" s="112"/>
      <c r="BX262" s="112"/>
      <c r="BY262" s="112"/>
      <c r="BZ262" s="112"/>
      <c r="CA262" s="112"/>
      <c r="CB262" s="112"/>
      <c r="CC262" s="112"/>
      <c r="CD262" s="112"/>
      <c r="CE262" s="112"/>
      <c r="CF262" s="112"/>
      <c r="CG262" s="112"/>
      <c r="CH262" s="112"/>
      <c r="CI262" s="112"/>
      <c r="CJ262" s="112"/>
      <c r="CK262" s="112"/>
      <c r="CL262" s="112"/>
      <c r="CM262" s="112"/>
      <c r="CN262" s="112"/>
      <c r="CO262" s="112"/>
    </row>
    <row r="263" spans="1:93" s="161" customFormat="1">
      <c r="A263" s="154"/>
      <c r="B263" s="154"/>
      <c r="C263" s="155" t="s">
        <v>369</v>
      </c>
      <c r="D263" s="155"/>
      <c r="E263" s="155"/>
      <c r="F263" s="155"/>
      <c r="G263" s="154"/>
      <c r="H263" s="154"/>
      <c r="I263" s="154"/>
      <c r="J263" s="156" t="s">
        <v>411</v>
      </c>
      <c r="K263" s="157"/>
      <c r="L263" s="154"/>
      <c r="M263" s="157"/>
      <c r="N263" s="154"/>
      <c r="O263" s="157"/>
      <c r="P263" s="154"/>
      <c r="Q263" s="157"/>
      <c r="R263" s="154"/>
      <c r="S263" s="157"/>
      <c r="T263" s="154"/>
      <c r="U263" s="157"/>
      <c r="V263" s="154"/>
      <c r="W263" s="157"/>
      <c r="X263" s="154"/>
      <c r="Y263" s="157"/>
      <c r="Z263" s="154"/>
      <c r="AA263" s="157"/>
      <c r="AB263" s="154"/>
      <c r="AC263" s="157"/>
      <c r="AD263" s="154"/>
      <c r="AE263" s="157"/>
      <c r="AF263" s="157"/>
      <c r="AG263" s="157"/>
      <c r="AH263" s="154"/>
      <c r="AI263" s="157"/>
      <c r="AJ263" s="154"/>
      <c r="AK263" s="157"/>
      <c r="AL263" s="154"/>
      <c r="AM263" s="157"/>
      <c r="AN263" s="154"/>
      <c r="AO263" s="154"/>
      <c r="AP263" s="154"/>
      <c r="AQ263" s="154"/>
      <c r="AR263" s="154"/>
      <c r="AS263" s="154"/>
      <c r="AT263" s="185"/>
      <c r="AU263" s="154"/>
      <c r="AV263" s="185"/>
      <c r="AW263" s="154"/>
      <c r="AX263" s="158"/>
      <c r="AY263" s="159"/>
      <c r="AZ263" s="154"/>
      <c r="BA263" s="154"/>
      <c r="BB263" s="154"/>
      <c r="BC263" s="154"/>
      <c r="BD263" s="160"/>
      <c r="BE263" s="154"/>
      <c r="BF263" s="154"/>
      <c r="BG263" s="154"/>
      <c r="BH263" s="154"/>
      <c r="BI263" s="160"/>
      <c r="BK263" s="162"/>
      <c r="BL263" s="150"/>
      <c r="BM263" s="162"/>
      <c r="BN263" s="162"/>
      <c r="BO263" s="162"/>
      <c r="BP263" s="162"/>
      <c r="BQ263" s="162"/>
      <c r="BR263" s="162"/>
      <c r="BS263" s="162"/>
      <c r="BT263" s="162"/>
      <c r="BU263" s="162"/>
      <c r="BV263" s="162"/>
      <c r="BW263" s="162"/>
      <c r="BX263" s="162"/>
      <c r="BY263" s="162"/>
      <c r="BZ263" s="162"/>
      <c r="CA263" s="162"/>
      <c r="CB263" s="162"/>
      <c r="CC263" s="162"/>
      <c r="CD263" s="162"/>
      <c r="CE263" s="162"/>
      <c r="CF263" s="162"/>
      <c r="CG263" s="162"/>
      <c r="CH263" s="162"/>
      <c r="CI263" s="162"/>
      <c r="CJ263" s="162"/>
      <c r="CK263" s="162"/>
      <c r="CL263" s="162"/>
      <c r="CM263" s="162"/>
      <c r="CN263" s="162"/>
      <c r="CO263" s="162"/>
    </row>
    <row r="264" spans="1:93" s="161" customFormat="1">
      <c r="A264" s="154"/>
      <c r="B264" s="154"/>
      <c r="C264" s="155" t="s">
        <v>513</v>
      </c>
      <c r="D264" s="155"/>
      <c r="E264" s="155"/>
      <c r="F264" s="155"/>
      <c r="G264" s="154"/>
      <c r="H264" s="154"/>
      <c r="I264" s="154"/>
      <c r="J264" s="156" t="s">
        <v>580</v>
      </c>
      <c r="K264" s="157"/>
      <c r="L264" s="154"/>
      <c r="M264" s="157"/>
      <c r="N264" s="154"/>
      <c r="O264" s="157"/>
      <c r="P264" s="154"/>
      <c r="Q264" s="157"/>
      <c r="R264" s="154"/>
      <c r="S264" s="157"/>
      <c r="T264" s="154"/>
      <c r="U264" s="157"/>
      <c r="V264" s="154"/>
      <c r="W264" s="157"/>
      <c r="X264" s="154"/>
      <c r="Y264" s="157"/>
      <c r="Z264" s="154"/>
      <c r="AA264" s="157"/>
      <c r="AB264" s="154"/>
      <c r="AC264" s="157"/>
      <c r="AD264" s="154"/>
      <c r="AE264" s="157"/>
      <c r="AF264" s="157"/>
      <c r="AG264" s="157"/>
      <c r="AH264" s="154"/>
      <c r="AI264" s="157"/>
      <c r="AJ264" s="154"/>
      <c r="AK264" s="157"/>
      <c r="AL264" s="154"/>
      <c r="AM264" s="157"/>
      <c r="AN264" s="154"/>
      <c r="AO264" s="154"/>
      <c r="AP264" s="154"/>
      <c r="AQ264" s="154"/>
      <c r="AR264" s="154"/>
      <c r="AS264" s="154"/>
      <c r="AT264" s="185"/>
      <c r="AU264" s="154"/>
      <c r="AV264" s="185"/>
      <c r="AW264" s="154"/>
      <c r="AX264" s="158"/>
      <c r="AY264" s="159"/>
      <c r="AZ264" s="154"/>
      <c r="BA264" s="154"/>
      <c r="BB264" s="154"/>
      <c r="BC264" s="154"/>
      <c r="BD264" s="160"/>
      <c r="BE264" s="154"/>
      <c r="BF264" s="154"/>
      <c r="BG264" s="154"/>
      <c r="BH264" s="154"/>
      <c r="BI264" s="160"/>
      <c r="BK264" s="162"/>
      <c r="BL264" s="150"/>
      <c r="BM264" s="162"/>
      <c r="BN264" s="162"/>
      <c r="BO264" s="162"/>
      <c r="BP264" s="162"/>
      <c r="BQ264" s="162"/>
      <c r="BR264" s="162"/>
      <c r="BS264" s="162"/>
      <c r="BT264" s="162"/>
      <c r="BU264" s="162"/>
      <c r="BV264" s="162"/>
      <c r="BW264" s="162"/>
      <c r="BX264" s="162"/>
      <c r="BY264" s="162"/>
      <c r="BZ264" s="162"/>
      <c r="CA264" s="162"/>
      <c r="CB264" s="162"/>
      <c r="CC264" s="162"/>
      <c r="CD264" s="162"/>
      <c r="CE264" s="162"/>
      <c r="CF264" s="162"/>
      <c r="CG264" s="162"/>
      <c r="CH264" s="162"/>
      <c r="CI264" s="162"/>
      <c r="CJ264" s="162"/>
      <c r="CK264" s="162"/>
      <c r="CL264" s="162"/>
      <c r="CM264" s="162"/>
      <c r="CN264" s="162"/>
      <c r="CO264" s="162"/>
    </row>
    <row r="265" spans="1:93" s="111" customFormat="1">
      <c r="A265" s="113">
        <v>86</v>
      </c>
      <c r="B265" s="113">
        <v>40010103</v>
      </c>
      <c r="C265" s="126" t="s">
        <v>126</v>
      </c>
      <c r="D265" s="126" t="s">
        <v>200</v>
      </c>
      <c r="E265" s="126" t="s">
        <v>183</v>
      </c>
      <c r="F265" s="126" t="s">
        <v>181</v>
      </c>
      <c r="G265" s="113">
        <v>30</v>
      </c>
      <c r="H265" s="113">
        <v>1</v>
      </c>
      <c r="I265" s="113" t="s">
        <v>283</v>
      </c>
      <c r="J265" s="113">
        <v>2</v>
      </c>
      <c r="K265" s="114">
        <f>IF(J265=0,0,IF(J265&lt;10,1,IF(MOD(J265,30)&lt;10,ROUNDDOWN(J265/30,0),ROUNDUP(J265/30,0))))</f>
        <v>1</v>
      </c>
      <c r="L265" s="113">
        <v>12</v>
      </c>
      <c r="M265" s="114">
        <f>IF(L265=0,0,IF(L265&lt;10,1,IF(MOD(L265,30)&lt;10,ROUNDDOWN(L265/30,0),ROUNDUP(L265/30,0))))</f>
        <v>1</v>
      </c>
      <c r="N265" s="113">
        <v>16</v>
      </c>
      <c r="O265" s="114">
        <f>IF(N265=0,0,IF(N265&lt;10,1,IF(MOD(N265,30)&lt;10,ROUNDDOWN(N265/30,0),ROUNDUP(N265/30,0))))</f>
        <v>1</v>
      </c>
      <c r="P265" s="113">
        <v>19</v>
      </c>
      <c r="Q265" s="114">
        <f>IF(P265=0,0,IF(P265&lt;10,1,IF(MOD(P265,40)&lt;10,ROUNDDOWN(P265/40,0),ROUNDUP(P265/40,0))))</f>
        <v>1</v>
      </c>
      <c r="R265" s="113">
        <v>22</v>
      </c>
      <c r="S265" s="114">
        <f>IF(R265=0,0,IF(R265&lt;10,1,IF(MOD(R265,40)&lt;10,ROUNDDOWN(R265/40,0),ROUNDUP(R265/40,0))))</f>
        <v>1</v>
      </c>
      <c r="T265" s="113">
        <v>13</v>
      </c>
      <c r="U265" s="114">
        <f>IF(T265=0,0,IF(T265&lt;10,1,IF(MOD(T265,40)&lt;10,ROUNDDOWN(T265/40,0),ROUNDUP(T265/40,0))))</f>
        <v>1</v>
      </c>
      <c r="V265" s="113">
        <v>15</v>
      </c>
      <c r="W265" s="114">
        <f>IF(V265=0,0,IF(V265&lt;10,1,IF(MOD(V265,40)&lt;10,ROUNDDOWN(V265/40,0),ROUNDUP(V265/40,0))))</f>
        <v>1</v>
      </c>
      <c r="X265" s="113">
        <v>20</v>
      </c>
      <c r="Y265" s="114">
        <f>IF(X265=0,0,IF(X265&lt;10,1,IF(MOD(X265,40)&lt;10,ROUNDDOWN(X265/40,0),ROUNDUP(X265/40,0))))</f>
        <v>1</v>
      </c>
      <c r="Z265" s="113">
        <v>11</v>
      </c>
      <c r="AA265" s="114">
        <f>IF(Z265=0,0,IF(Z265&lt;10,1,IF(MOD(Z265,40)&lt;10,ROUNDDOWN(Z265/40,0),ROUNDUP(Z265/40,0))))</f>
        <v>1</v>
      </c>
      <c r="AB265" s="113">
        <v>11</v>
      </c>
      <c r="AC265" s="114">
        <f>IF(AB265=0,0,IF(AB265&lt;10,1,IF(MOD(AB265,40)&lt;10,ROUNDDOWN(AB265/40,0),ROUNDUP(AB265/40,0))))</f>
        <v>1</v>
      </c>
      <c r="AD265" s="113">
        <v>10</v>
      </c>
      <c r="AE265" s="114">
        <f>IF(AD265=0,0,IF(AD265&lt;10,1,IF(MOD(AD265,40)&lt;10,ROUNDDOWN(AD265/40,0),ROUNDUP(AD265/40,0))))</f>
        <v>1</v>
      </c>
      <c r="AF265" s="114">
        <v>10</v>
      </c>
      <c r="AG265" s="114">
        <f>IF(AF265=0,0,IF(AF265&lt;10,1,IF(MOD(AF265,40)&lt;10,ROUNDDOWN(AF265/40,0),ROUNDUP(AF265/40,0))))</f>
        <v>1</v>
      </c>
      <c r="AH265" s="113"/>
      <c r="AI265" s="114">
        <f>IF(AH265=0,0,IF(AH265&lt;10,1,IF(MOD(AH265,40)&lt;10,ROUNDDOWN(AH265/40,0),ROUNDUP(AH265/40,0))))</f>
        <v>0</v>
      </c>
      <c r="AJ265" s="113"/>
      <c r="AK265" s="114">
        <f>IF(AJ265=0,0,IF(AJ265&lt;10,1,IF(MOD(AJ265,40)&lt;10,ROUNDDOWN(AJ265/40,0),ROUNDUP(AJ265/40,0))))</f>
        <v>0</v>
      </c>
      <c r="AL265" s="113"/>
      <c r="AM265" s="114">
        <f>IF(AL265=0,0,IF(AL265&lt;10,1,IF(MOD(AL265,40)&lt;10,ROUNDDOWN(AL265/40,0),ROUNDUP(AL265/40,0))))</f>
        <v>0</v>
      </c>
      <c r="AN265" s="127">
        <f>SUM(J265+L265+N265+P265+R265+T265+V265+X265+Z265+AB265+AD265+AF265+AH265+AJ265+AL265)</f>
        <v>161</v>
      </c>
      <c r="AO265" s="113">
        <f>SUM(K265+M265+O265+Q265+S265+U265+W265+Y265+AA265+AC265+AE265+AG265+AI265+AK265+AM265)</f>
        <v>12</v>
      </c>
      <c r="AP265" s="113">
        <v>1</v>
      </c>
      <c r="AQ265" s="113">
        <v>15</v>
      </c>
      <c r="AR265" s="113">
        <f>SUM(AP265:AQ265)</f>
        <v>16</v>
      </c>
      <c r="AS265" s="142">
        <v>1</v>
      </c>
      <c r="AT265" s="185">
        <v>0</v>
      </c>
      <c r="AU265" s="142">
        <v>15</v>
      </c>
      <c r="AV265" s="185">
        <v>0</v>
      </c>
      <c r="AW265" s="142">
        <f>SUM(AS265:AV265)</f>
        <v>16</v>
      </c>
      <c r="AX265" s="128">
        <f>IF(AN265&lt;=0,0,IF(AN265&lt;=359,1,IF(AN265&lt;=719,2,IF(AN265&lt;=1079,3,IF(AN265&lt;=1679,4,IF(AN265&lt;=1680,5,IF(AN265&lt;=1680,1,5)))))))</f>
        <v>1</v>
      </c>
      <c r="AY265" s="129">
        <f>IF(AN265&gt;120,ROUND(((((K265+M265+O265)*30)+(J265+L265+N265))/50+(((Q265+S265+U265+W265+Y265+AA265)*40)+(P265+R265+T265+V265+X265+Z265))/50+(AC265+AE265+AG265+AI265+AK265+AM265)*2),0),IF((J265+L265+N265+P265+R265+T265+V265+X265+Z265)&lt;=0,0,IF((J265+L265+N265+P265+R265+T265+V265+X265+Z265)&lt;=20,1,IF((J265+L265+N265+P265+R265+T265+V265+X265+Z265)&lt;=40,2,IF((J265+L265+N265+P265+R265+T265+V265+X265+Z265)&lt;=60,3,IF((J265+L265+N265+P265+R265+T265+V265+X265+Z265)&lt;=80,4,IF((J265+L265+N265+P265+R265+T265+V265+X265+Z265)&lt;=100,5,IF((J265+L265+N265+P265+R265+T265+V265+X265+Z265)&lt;=120,6,0)))))))+((AC265+AE265+AG265+AI265+AK265+AM265)*2))</f>
        <v>15</v>
      </c>
      <c r="AZ265" s="113">
        <f>SUM(AX265:AY265)</f>
        <v>16</v>
      </c>
      <c r="BA265" s="113">
        <f>SUM(AP265)-AX265</f>
        <v>0</v>
      </c>
      <c r="BB265" s="113">
        <f>SUM(AQ265)-AY265</f>
        <v>0</v>
      </c>
      <c r="BC265" s="113">
        <f>SUM(AR265)-AZ265</f>
        <v>0</v>
      </c>
      <c r="BD265" s="130">
        <f>SUM(BC265)/AZ265*100</f>
        <v>0</v>
      </c>
      <c r="BE265" s="113">
        <v>1</v>
      </c>
      <c r="BF265" s="113"/>
      <c r="BG265" s="113"/>
      <c r="BH265" s="113">
        <f>SUM(BC265)-BE265-BF265+BG265</f>
        <v>-1</v>
      </c>
      <c r="BI265" s="130">
        <f>SUM(BH265)/AZ265*100</f>
        <v>-6.25</v>
      </c>
      <c r="BK265" s="112"/>
      <c r="BL265" s="150"/>
      <c r="BM265" s="112"/>
      <c r="BN265" s="112"/>
      <c r="BO265" s="112"/>
      <c r="BP265" s="112"/>
      <c r="BQ265" s="112"/>
      <c r="BR265" s="112"/>
      <c r="BS265" s="112"/>
      <c r="BT265" s="112"/>
      <c r="BU265" s="112"/>
      <c r="BV265" s="112"/>
      <c r="BW265" s="112"/>
      <c r="BX265" s="112"/>
      <c r="BY265" s="112"/>
      <c r="BZ265" s="112"/>
      <c r="CA265" s="112"/>
      <c r="CB265" s="112"/>
      <c r="CC265" s="112"/>
      <c r="CD265" s="112"/>
      <c r="CE265" s="112"/>
      <c r="CF265" s="112"/>
      <c r="CG265" s="112"/>
      <c r="CH265" s="112"/>
      <c r="CI265" s="112"/>
      <c r="CJ265" s="112"/>
      <c r="CK265" s="112"/>
      <c r="CL265" s="112"/>
      <c r="CM265" s="112"/>
      <c r="CN265" s="112"/>
      <c r="CO265" s="112"/>
    </row>
    <row r="266" spans="1:93" s="161" customFormat="1">
      <c r="A266" s="154"/>
      <c r="B266" s="154"/>
      <c r="C266" s="155" t="s">
        <v>369</v>
      </c>
      <c r="D266" s="155"/>
      <c r="E266" s="155"/>
      <c r="F266" s="155"/>
      <c r="G266" s="154"/>
      <c r="H266" s="154"/>
      <c r="I266" s="154"/>
      <c r="J266" s="156" t="s">
        <v>403</v>
      </c>
      <c r="K266" s="157"/>
      <c r="L266" s="154"/>
      <c r="M266" s="157"/>
      <c r="N266" s="154"/>
      <c r="O266" s="157"/>
      <c r="P266" s="154"/>
      <c r="Q266" s="157"/>
      <c r="R266" s="154"/>
      <c r="S266" s="157"/>
      <c r="T266" s="154"/>
      <c r="U266" s="157"/>
      <c r="V266" s="154"/>
      <c r="W266" s="157"/>
      <c r="X266" s="154"/>
      <c r="Y266" s="157"/>
      <c r="Z266" s="154"/>
      <c r="AA266" s="157"/>
      <c r="AB266" s="154"/>
      <c r="AC266" s="157"/>
      <c r="AD266" s="154"/>
      <c r="AE266" s="157"/>
      <c r="AF266" s="157"/>
      <c r="AG266" s="157"/>
      <c r="AH266" s="154"/>
      <c r="AI266" s="157"/>
      <c r="AJ266" s="154"/>
      <c r="AK266" s="157"/>
      <c r="AL266" s="154"/>
      <c r="AM266" s="157"/>
      <c r="AN266" s="154"/>
      <c r="AO266" s="154"/>
      <c r="AP266" s="154"/>
      <c r="AQ266" s="154"/>
      <c r="AR266" s="154"/>
      <c r="AS266" s="154"/>
      <c r="AT266" s="185"/>
      <c r="AU266" s="154"/>
      <c r="AV266" s="185"/>
      <c r="AW266" s="154"/>
      <c r="AX266" s="158"/>
      <c r="AY266" s="159"/>
      <c r="AZ266" s="154"/>
      <c r="BA266" s="154"/>
      <c r="BB266" s="154"/>
      <c r="BC266" s="154"/>
      <c r="BD266" s="160"/>
      <c r="BE266" s="154"/>
      <c r="BF266" s="154"/>
      <c r="BG266" s="154"/>
      <c r="BH266" s="154"/>
      <c r="BI266" s="160"/>
      <c r="BK266" s="162"/>
      <c r="BL266" s="150"/>
      <c r="BM266" s="162"/>
      <c r="BN266" s="162"/>
      <c r="BO266" s="162"/>
      <c r="BP266" s="162"/>
      <c r="BQ266" s="162"/>
      <c r="BR266" s="162"/>
      <c r="BS266" s="162"/>
      <c r="BT266" s="162"/>
      <c r="BU266" s="162"/>
      <c r="BV266" s="162"/>
      <c r="BW266" s="162"/>
      <c r="BX266" s="162"/>
      <c r="BY266" s="162"/>
      <c r="BZ266" s="162"/>
      <c r="CA266" s="162"/>
      <c r="CB266" s="162"/>
      <c r="CC266" s="162"/>
      <c r="CD266" s="162"/>
      <c r="CE266" s="162"/>
      <c r="CF266" s="162"/>
      <c r="CG266" s="162"/>
      <c r="CH266" s="162"/>
      <c r="CI266" s="162"/>
      <c r="CJ266" s="162"/>
      <c r="CK266" s="162"/>
      <c r="CL266" s="162"/>
      <c r="CM266" s="162"/>
      <c r="CN266" s="162"/>
      <c r="CO266" s="162"/>
    </row>
    <row r="267" spans="1:93" s="161" customFormat="1">
      <c r="A267" s="154"/>
      <c r="B267" s="154"/>
      <c r="C267" s="155" t="s">
        <v>513</v>
      </c>
      <c r="D267" s="155"/>
      <c r="E267" s="155"/>
      <c r="F267" s="155"/>
      <c r="G267" s="154"/>
      <c r="H267" s="154"/>
      <c r="I267" s="154"/>
      <c r="J267" s="156" t="s">
        <v>581</v>
      </c>
      <c r="K267" s="157"/>
      <c r="L267" s="154"/>
      <c r="M267" s="157"/>
      <c r="N267" s="154"/>
      <c r="O267" s="157"/>
      <c r="P267" s="154"/>
      <c r="Q267" s="157"/>
      <c r="R267" s="154"/>
      <c r="S267" s="157"/>
      <c r="T267" s="154"/>
      <c r="U267" s="157"/>
      <c r="V267" s="154"/>
      <c r="W267" s="157"/>
      <c r="X267" s="154"/>
      <c r="Y267" s="157"/>
      <c r="Z267" s="154"/>
      <c r="AA267" s="157"/>
      <c r="AB267" s="154"/>
      <c r="AC267" s="157"/>
      <c r="AD267" s="154"/>
      <c r="AE267" s="157"/>
      <c r="AF267" s="157"/>
      <c r="AG267" s="157"/>
      <c r="AH267" s="154"/>
      <c r="AI267" s="157"/>
      <c r="AJ267" s="154"/>
      <c r="AK267" s="157"/>
      <c r="AL267" s="154"/>
      <c r="AM267" s="157"/>
      <c r="AN267" s="154"/>
      <c r="AO267" s="154"/>
      <c r="AP267" s="154"/>
      <c r="AQ267" s="154"/>
      <c r="AR267" s="154"/>
      <c r="AS267" s="154"/>
      <c r="AT267" s="185"/>
      <c r="AU267" s="154"/>
      <c r="AV267" s="185"/>
      <c r="AW267" s="154"/>
      <c r="AX267" s="158"/>
      <c r="AY267" s="159"/>
      <c r="AZ267" s="154"/>
      <c r="BA267" s="154"/>
      <c r="BB267" s="154"/>
      <c r="BC267" s="154"/>
      <c r="BD267" s="160"/>
      <c r="BE267" s="154"/>
      <c r="BF267" s="154"/>
      <c r="BG267" s="154"/>
      <c r="BH267" s="154"/>
      <c r="BI267" s="160"/>
      <c r="BK267" s="162"/>
      <c r="BL267" s="150"/>
      <c r="BM267" s="162"/>
      <c r="BN267" s="162"/>
      <c r="BO267" s="162"/>
      <c r="BP267" s="162"/>
      <c r="BQ267" s="162"/>
      <c r="BR267" s="162"/>
      <c r="BS267" s="162"/>
      <c r="BT267" s="162"/>
      <c r="BU267" s="162"/>
      <c r="BV267" s="162"/>
      <c r="BW267" s="162"/>
      <c r="BX267" s="162"/>
      <c r="BY267" s="162"/>
      <c r="BZ267" s="162"/>
      <c r="CA267" s="162"/>
      <c r="CB267" s="162"/>
      <c r="CC267" s="162"/>
      <c r="CD267" s="162"/>
      <c r="CE267" s="162"/>
      <c r="CF267" s="162"/>
      <c r="CG267" s="162"/>
      <c r="CH267" s="162"/>
      <c r="CI267" s="162"/>
      <c r="CJ267" s="162"/>
      <c r="CK267" s="162"/>
      <c r="CL267" s="162"/>
      <c r="CM267" s="162"/>
      <c r="CN267" s="162"/>
      <c r="CO267" s="162"/>
    </row>
    <row r="268" spans="1:93" s="111" customFormat="1">
      <c r="A268" s="113">
        <v>87</v>
      </c>
      <c r="B268" s="113">
        <v>40010108</v>
      </c>
      <c r="C268" s="126" t="s">
        <v>156</v>
      </c>
      <c r="D268" s="126" t="s">
        <v>202</v>
      </c>
      <c r="E268" s="126" t="s">
        <v>183</v>
      </c>
      <c r="F268" s="126" t="s">
        <v>181</v>
      </c>
      <c r="G268" s="113">
        <v>13</v>
      </c>
      <c r="H268" s="113">
        <v>1</v>
      </c>
      <c r="I268" s="113" t="s">
        <v>283</v>
      </c>
      <c r="J268" s="113">
        <v>0</v>
      </c>
      <c r="K268" s="114">
        <f>IF(J268=0,0,IF(J268&lt;10,1,IF(MOD(J268,30)&lt;10,ROUNDDOWN(J268/30,0),ROUNDUP(J268/30,0))))</f>
        <v>0</v>
      </c>
      <c r="L268" s="113">
        <v>0</v>
      </c>
      <c r="M268" s="114">
        <f>IF(L268=0,0,IF(L268&lt;10,1,IF(MOD(L268,30)&lt;10,ROUNDDOWN(L268/30,0),ROUNDUP(L268/30,0))))</f>
        <v>0</v>
      </c>
      <c r="N268" s="113">
        <v>0</v>
      </c>
      <c r="O268" s="114">
        <f>IF(N268=0,0,IF(N268&lt;10,1,IF(MOD(N268,30)&lt;10,ROUNDDOWN(N268/30,0),ROUNDUP(N268/30,0))))</f>
        <v>0</v>
      </c>
      <c r="P268" s="113">
        <v>0</v>
      </c>
      <c r="Q268" s="114">
        <f>IF(P268=0,0,IF(P268&lt;10,1,IF(MOD(P268,40)&lt;10,ROUNDDOWN(P268/40,0),ROUNDUP(P268/40,0))))</f>
        <v>0</v>
      </c>
      <c r="R268" s="113">
        <v>0</v>
      </c>
      <c r="S268" s="114">
        <f>IF(R268=0,0,IF(R268&lt;10,1,IF(MOD(R268,40)&lt;10,ROUNDDOWN(R268/40,0),ROUNDUP(R268/40,0))))</f>
        <v>0</v>
      </c>
      <c r="T268" s="113">
        <v>3</v>
      </c>
      <c r="U268" s="114">
        <f>IF(T268=0,0,IF(T268&lt;10,1,IF(MOD(T268,40)&lt;10,ROUNDDOWN(T268/40,0),ROUNDUP(T268/40,0))))</f>
        <v>1</v>
      </c>
      <c r="V268" s="113">
        <v>2</v>
      </c>
      <c r="W268" s="114">
        <f>IF(V268=0,0,IF(V268&lt;10,1,IF(MOD(V268,40)&lt;10,ROUNDDOWN(V268/40,0),ROUNDUP(V268/40,0))))</f>
        <v>1</v>
      </c>
      <c r="X268" s="113">
        <v>4</v>
      </c>
      <c r="Y268" s="114">
        <f>IF(X268=0,0,IF(X268&lt;10,1,IF(MOD(X268,40)&lt;10,ROUNDDOWN(X268/40,0),ROUNDUP(X268/40,0))))</f>
        <v>1</v>
      </c>
      <c r="Z268" s="113">
        <v>1</v>
      </c>
      <c r="AA268" s="114">
        <f>IF(Z268=0,0,IF(Z268&lt;10,1,IF(MOD(Z268,40)&lt;10,ROUNDDOWN(Z268/40,0),ROUNDUP(Z268/40,0))))</f>
        <v>1</v>
      </c>
      <c r="AB268" s="113"/>
      <c r="AC268" s="114">
        <f>IF(AB268=0,0,IF(AB268&lt;10,1,IF(MOD(AB268,40)&lt;10,ROUNDDOWN(AB268/40,0),ROUNDUP(AB268/40,0))))</f>
        <v>0</v>
      </c>
      <c r="AD268" s="113"/>
      <c r="AE268" s="114">
        <f>IF(AD268=0,0,IF(AD268&lt;10,1,IF(MOD(AD268,40)&lt;10,ROUNDDOWN(AD268/40,0),ROUNDUP(AD268/40,0))))</f>
        <v>0</v>
      </c>
      <c r="AF268" s="114"/>
      <c r="AG268" s="114">
        <f>IF(AF268=0,0,IF(AF268&lt;10,1,IF(MOD(AF268,40)&lt;10,ROUNDDOWN(AF268/40,0),ROUNDUP(AF268/40,0))))</f>
        <v>0</v>
      </c>
      <c r="AH268" s="113"/>
      <c r="AI268" s="114">
        <f>IF(AH268=0,0,IF(AH268&lt;10,1,IF(MOD(AH268,40)&lt;10,ROUNDDOWN(AH268/40,0),ROUNDUP(AH268/40,0))))</f>
        <v>0</v>
      </c>
      <c r="AJ268" s="113"/>
      <c r="AK268" s="114">
        <f>IF(AJ268=0,0,IF(AJ268&lt;10,1,IF(MOD(AJ268,40)&lt;10,ROUNDDOWN(AJ268/40,0),ROUNDUP(AJ268/40,0))))</f>
        <v>0</v>
      </c>
      <c r="AL268" s="113"/>
      <c r="AM268" s="114">
        <f>IF(AL268=0,0,IF(AL268&lt;10,1,IF(MOD(AL268,40)&lt;10,ROUNDDOWN(AL268/40,0),ROUNDUP(AL268/40,0))))</f>
        <v>0</v>
      </c>
      <c r="AN268" s="113">
        <f>SUM(J268+L268+N268+P268+R268+T268+V268+X268+Z268+AB268+AD268+AF268+AH268+AJ268+AL268)</f>
        <v>10</v>
      </c>
      <c r="AO268" s="113">
        <f>SUM(K268+M268+O268+Q268+S268+U268+W268+Y268+AA268+AC268+AE268+AG268+AI268+AK268+AM268)</f>
        <v>4</v>
      </c>
      <c r="AP268" s="113">
        <v>1</v>
      </c>
      <c r="AQ268" s="113">
        <v>1</v>
      </c>
      <c r="AR268" s="113">
        <f>SUM(AP268:AQ268)</f>
        <v>2</v>
      </c>
      <c r="AS268" s="142">
        <v>1</v>
      </c>
      <c r="AT268" s="185">
        <v>0</v>
      </c>
      <c r="AU268" s="142">
        <v>1</v>
      </c>
      <c r="AV268" s="185">
        <v>0</v>
      </c>
      <c r="AW268" s="142">
        <f>SUM(AS268:AV268)</f>
        <v>2</v>
      </c>
      <c r="AX268" s="128">
        <f>IF(AN268&lt;=0,0,IF(AN268&lt;=359,1,IF(AN268&lt;=719,2,IF(AN268&lt;=1079,3,IF(AN268&lt;=1679,4,IF(AN268&lt;=1680,5,IF(AN268&lt;=1680,1,5)))))))</f>
        <v>1</v>
      </c>
      <c r="AY268" s="129">
        <f>IF(AN268&gt;120,ROUND(((((K268+M268+O268)*30)+(J268+L268+N268))/50+(((Q268+S268+U268+W268+Y268+AA268)*40)+(P268+R268+T268+V268+X268+Z268))/50+(AC268+AE268+AG268+AI268+AK268+AM268)*2),0),IF((J268+L268+N268+P268+R268+T268+V268+X268+Z268)&lt;=0,0,IF((J268+L268+N268+P268+R268+T268+V268+X268+Z268)&lt;=20,1,IF((J268+L268+N268+P268+R268+T268+V268+X268+Z268)&lt;=40,2,IF((J268+L268+N268+P268+R268+T268+V268+X268+Z268)&lt;=60,3,IF((J268+L268+N268+P268+R268+T268+V268+X268+Z268)&lt;=80,4,IF((J268+L268+N268+P268+R268+T268+V268+X268+Z268)&lt;=100,5,IF((J268+L268+N268+P268+R268+T268+V268+X268+Z268)&lt;=120,6,0)))))))+((AC268+AE268+AG268+AI268+AK268+AM268)*2))</f>
        <v>1</v>
      </c>
      <c r="AZ268" s="113">
        <f>SUM(AX268:AY268)</f>
        <v>2</v>
      </c>
      <c r="BA268" s="113">
        <f>SUM(AP268)-AX268</f>
        <v>0</v>
      </c>
      <c r="BB268" s="113">
        <f>SUM(AQ268)-AY268</f>
        <v>0</v>
      </c>
      <c r="BC268" s="113">
        <f>SUM(AR268)-AZ268</f>
        <v>0</v>
      </c>
      <c r="BD268" s="130">
        <f>SUM(BC268)/AZ268*100</f>
        <v>0</v>
      </c>
      <c r="BE268" s="113">
        <v>0</v>
      </c>
      <c r="BF268" s="113"/>
      <c r="BG268" s="113"/>
      <c r="BH268" s="113">
        <f>SUM(BC268)-BE268-BF268+BG268</f>
        <v>0</v>
      </c>
      <c r="BI268" s="130">
        <f>SUM(BH268)/AZ268*100</f>
        <v>0</v>
      </c>
      <c r="BK268" s="112"/>
      <c r="BL268" s="150"/>
      <c r="BM268" s="112"/>
      <c r="BN268" s="112"/>
      <c r="BO268" s="112"/>
      <c r="BP268" s="112"/>
      <c r="BQ268" s="112"/>
      <c r="BR268" s="112"/>
      <c r="BS268" s="112"/>
      <c r="BT268" s="112"/>
      <c r="BU268" s="112"/>
      <c r="BV268" s="112"/>
      <c r="BW268" s="112"/>
      <c r="BX268" s="112"/>
      <c r="BY268" s="112"/>
      <c r="BZ268" s="112"/>
      <c r="CA268" s="112"/>
      <c r="CB268" s="112"/>
      <c r="CC268" s="112"/>
      <c r="CD268" s="112"/>
      <c r="CE268" s="112"/>
      <c r="CF268" s="112"/>
      <c r="CG268" s="112"/>
      <c r="CH268" s="112"/>
      <c r="CI268" s="112"/>
      <c r="CJ268" s="112"/>
      <c r="CK268" s="112"/>
      <c r="CL268" s="112"/>
      <c r="CM268" s="112"/>
      <c r="CN268" s="112"/>
      <c r="CO268" s="112"/>
    </row>
    <row r="269" spans="1:93" s="111" customFormat="1">
      <c r="A269" s="113"/>
      <c r="B269" s="113"/>
      <c r="C269" s="155" t="s">
        <v>369</v>
      </c>
      <c r="D269" s="126"/>
      <c r="E269" s="126"/>
      <c r="F269" s="126"/>
      <c r="G269" s="113"/>
      <c r="H269" s="113"/>
      <c r="I269" s="113"/>
      <c r="J269" s="151" t="s">
        <v>486</v>
      </c>
      <c r="K269" s="114"/>
      <c r="L269" s="113"/>
      <c r="M269" s="114"/>
      <c r="N269" s="113"/>
      <c r="O269" s="114"/>
      <c r="P269" s="113"/>
      <c r="Q269" s="114"/>
      <c r="R269" s="113"/>
      <c r="S269" s="114"/>
      <c r="T269" s="113"/>
      <c r="U269" s="114"/>
      <c r="V269" s="113"/>
      <c r="W269" s="114"/>
      <c r="X269" s="113"/>
      <c r="Y269" s="114"/>
      <c r="Z269" s="113"/>
      <c r="AA269" s="114"/>
      <c r="AB269" s="113"/>
      <c r="AC269" s="114"/>
      <c r="AD269" s="113"/>
      <c r="AE269" s="114"/>
      <c r="AF269" s="114"/>
      <c r="AG269" s="114"/>
      <c r="AH269" s="113"/>
      <c r="AI269" s="114"/>
      <c r="AJ269" s="113"/>
      <c r="AK269" s="114"/>
      <c r="AL269" s="113"/>
      <c r="AM269" s="114"/>
      <c r="AN269" s="127"/>
      <c r="AO269" s="113"/>
      <c r="AP269" s="113"/>
      <c r="AQ269" s="113"/>
      <c r="AR269" s="113"/>
      <c r="AS269" s="142"/>
      <c r="AT269" s="185"/>
      <c r="AU269" s="142"/>
      <c r="AV269" s="185"/>
      <c r="AW269" s="142"/>
      <c r="AX269" s="128"/>
      <c r="AY269" s="129"/>
      <c r="AZ269" s="113"/>
      <c r="BA269" s="113"/>
      <c r="BB269" s="113"/>
      <c r="BC269" s="113"/>
      <c r="BD269" s="130"/>
      <c r="BE269" s="113"/>
      <c r="BF269" s="113"/>
      <c r="BG269" s="113"/>
      <c r="BH269" s="113"/>
      <c r="BI269" s="130"/>
      <c r="BK269" s="112"/>
      <c r="BL269" s="150"/>
      <c r="BM269" s="112"/>
      <c r="BN269" s="112"/>
      <c r="BO269" s="112"/>
      <c r="BP269" s="112"/>
      <c r="BQ269" s="112"/>
      <c r="BR269" s="112"/>
      <c r="BS269" s="112"/>
      <c r="BT269" s="112"/>
      <c r="BU269" s="112"/>
      <c r="BV269" s="112"/>
      <c r="BW269" s="112"/>
      <c r="BX269" s="112"/>
      <c r="BY269" s="112"/>
      <c r="BZ269" s="112"/>
      <c r="CA269" s="112"/>
      <c r="CB269" s="112"/>
      <c r="CC269" s="112"/>
      <c r="CD269" s="112"/>
      <c r="CE269" s="112"/>
      <c r="CF269" s="112"/>
      <c r="CG269" s="112"/>
      <c r="CH269" s="112"/>
      <c r="CI269" s="112"/>
      <c r="CJ269" s="112"/>
      <c r="CK269" s="112"/>
      <c r="CL269" s="112"/>
      <c r="CM269" s="112"/>
      <c r="CN269" s="112"/>
      <c r="CO269" s="112"/>
    </row>
    <row r="270" spans="1:93" s="161" customFormat="1">
      <c r="A270" s="154"/>
      <c r="B270" s="154"/>
      <c r="C270" s="155" t="s">
        <v>513</v>
      </c>
      <c r="D270" s="155"/>
      <c r="E270" s="155"/>
      <c r="F270" s="155"/>
      <c r="G270" s="154"/>
      <c r="H270" s="154"/>
      <c r="I270" s="154"/>
      <c r="J270" s="156" t="s">
        <v>586</v>
      </c>
      <c r="K270" s="157"/>
      <c r="L270" s="154"/>
      <c r="M270" s="157"/>
      <c r="N270" s="154"/>
      <c r="O270" s="157"/>
      <c r="P270" s="154"/>
      <c r="Q270" s="157"/>
      <c r="R270" s="154"/>
      <c r="S270" s="157"/>
      <c r="T270" s="154"/>
      <c r="U270" s="157"/>
      <c r="V270" s="154"/>
      <c r="W270" s="157"/>
      <c r="X270" s="154"/>
      <c r="Y270" s="157"/>
      <c r="Z270" s="154"/>
      <c r="AA270" s="157"/>
      <c r="AB270" s="154"/>
      <c r="AC270" s="157"/>
      <c r="AD270" s="154"/>
      <c r="AE270" s="157"/>
      <c r="AF270" s="157"/>
      <c r="AG270" s="157"/>
      <c r="AH270" s="154"/>
      <c r="AI270" s="157"/>
      <c r="AJ270" s="154"/>
      <c r="AK270" s="157"/>
      <c r="AL270" s="154"/>
      <c r="AM270" s="157"/>
      <c r="AN270" s="163"/>
      <c r="AO270" s="154"/>
      <c r="AP270" s="154"/>
      <c r="AQ270" s="154"/>
      <c r="AR270" s="154"/>
      <c r="AS270" s="154"/>
      <c r="AT270" s="185"/>
      <c r="AU270" s="154"/>
      <c r="AV270" s="185"/>
      <c r="AW270" s="154"/>
      <c r="AX270" s="158"/>
      <c r="AY270" s="159"/>
      <c r="AZ270" s="154"/>
      <c r="BA270" s="154"/>
      <c r="BB270" s="154"/>
      <c r="BC270" s="154"/>
      <c r="BD270" s="160"/>
      <c r="BE270" s="154"/>
      <c r="BF270" s="154"/>
      <c r="BG270" s="154"/>
      <c r="BH270" s="154"/>
      <c r="BI270" s="160"/>
      <c r="BK270" s="162"/>
      <c r="BL270" s="150"/>
      <c r="BM270" s="162"/>
      <c r="BN270" s="162"/>
      <c r="BO270" s="162"/>
      <c r="BP270" s="162"/>
      <c r="BQ270" s="162"/>
      <c r="BR270" s="162"/>
      <c r="BS270" s="162"/>
      <c r="BT270" s="162"/>
      <c r="BU270" s="162"/>
      <c r="BV270" s="162"/>
      <c r="BW270" s="162"/>
      <c r="BX270" s="162"/>
      <c r="BY270" s="162"/>
      <c r="BZ270" s="162"/>
      <c r="CA270" s="162"/>
      <c r="CB270" s="162"/>
      <c r="CC270" s="162"/>
      <c r="CD270" s="162"/>
      <c r="CE270" s="162"/>
      <c r="CF270" s="162"/>
      <c r="CG270" s="162"/>
      <c r="CH270" s="162"/>
      <c r="CI270" s="162"/>
      <c r="CJ270" s="162"/>
      <c r="CK270" s="162"/>
      <c r="CL270" s="162"/>
      <c r="CM270" s="162"/>
      <c r="CN270" s="162"/>
      <c r="CO270" s="162"/>
    </row>
    <row r="271" spans="1:93" s="111" customFormat="1">
      <c r="A271" s="113">
        <v>88</v>
      </c>
      <c r="B271" s="113">
        <v>40010053</v>
      </c>
      <c r="C271" s="126" t="s">
        <v>101</v>
      </c>
      <c r="D271" s="126" t="s">
        <v>193</v>
      </c>
      <c r="E271" s="126" t="s">
        <v>183</v>
      </c>
      <c r="F271" s="126" t="s">
        <v>181</v>
      </c>
      <c r="G271" s="113">
        <v>15</v>
      </c>
      <c r="H271" s="113">
        <v>1</v>
      </c>
      <c r="I271" s="113" t="s">
        <v>283</v>
      </c>
      <c r="J271" s="113">
        <v>0</v>
      </c>
      <c r="K271" s="114">
        <f>IF(J271=0,0,IF(J271&lt;10,1,IF(MOD(J271,30)&lt;10,ROUNDDOWN(J271/30,0),ROUNDUP(J271/30,0))))</f>
        <v>0</v>
      </c>
      <c r="L271" s="113">
        <v>0</v>
      </c>
      <c r="M271" s="114">
        <f>IF(L271=0,0,IF(L271&lt;10,1,IF(MOD(L271,30)&lt;10,ROUNDDOWN(L271/30,0),ROUNDUP(L271/30,0))))</f>
        <v>0</v>
      </c>
      <c r="N271" s="113">
        <v>2</v>
      </c>
      <c r="O271" s="114">
        <f>IF(N271=0,0,IF(N271&lt;10,1,IF(MOD(N271,30)&lt;10,ROUNDDOWN(N271/30,0),ROUNDUP(N271/30,0))))</f>
        <v>1</v>
      </c>
      <c r="P271" s="113">
        <v>7</v>
      </c>
      <c r="Q271" s="114">
        <f>IF(P271=0,0,IF(P271&lt;10,1,IF(MOD(P271,40)&lt;10,ROUNDDOWN(P271/40,0),ROUNDUP(P271/40,0))))</f>
        <v>1</v>
      </c>
      <c r="R271" s="113">
        <v>4</v>
      </c>
      <c r="S271" s="114">
        <f>IF(R271=0,0,IF(R271&lt;10,1,IF(MOD(R271,40)&lt;10,ROUNDDOWN(R271/40,0),ROUNDUP(R271/40,0))))</f>
        <v>1</v>
      </c>
      <c r="T271" s="113">
        <v>4</v>
      </c>
      <c r="U271" s="114">
        <f>IF(T271=0,0,IF(T271&lt;10,1,IF(MOD(T271,40)&lt;10,ROUNDDOWN(T271/40,0),ROUNDUP(T271/40,0))))</f>
        <v>1</v>
      </c>
      <c r="V271" s="113">
        <v>2</v>
      </c>
      <c r="W271" s="114">
        <f>IF(V271=0,0,IF(V271&lt;10,1,IF(MOD(V271,40)&lt;10,ROUNDDOWN(V271/40,0),ROUNDUP(V271/40,0))))</f>
        <v>1</v>
      </c>
      <c r="X271" s="113">
        <v>1</v>
      </c>
      <c r="Y271" s="114">
        <f>IF(X271=0,0,IF(X271&lt;10,1,IF(MOD(X271,40)&lt;10,ROUNDDOWN(X271/40,0),ROUNDUP(X271/40,0))))</f>
        <v>1</v>
      </c>
      <c r="Z271" s="113">
        <v>3</v>
      </c>
      <c r="AA271" s="114">
        <f>IF(Z271=0,0,IF(Z271&lt;10,1,IF(MOD(Z271,40)&lt;10,ROUNDDOWN(Z271/40,0),ROUNDUP(Z271/40,0))))</f>
        <v>1</v>
      </c>
      <c r="AB271" s="113"/>
      <c r="AC271" s="114">
        <f>IF(AB271=0,0,IF(AB271&lt;10,1,IF(MOD(AB271,40)&lt;10,ROUNDDOWN(AB271/40,0),ROUNDUP(AB271/40,0))))</f>
        <v>0</v>
      </c>
      <c r="AD271" s="113"/>
      <c r="AE271" s="114">
        <f>IF(AD271=0,0,IF(AD271&lt;10,1,IF(MOD(AD271,40)&lt;10,ROUNDDOWN(AD271/40,0),ROUNDUP(AD271/40,0))))</f>
        <v>0</v>
      </c>
      <c r="AF271" s="114"/>
      <c r="AG271" s="114">
        <f>IF(AF271=0,0,IF(AF271&lt;10,1,IF(MOD(AF271,40)&lt;10,ROUNDDOWN(AF271/40,0),ROUNDUP(AF271/40,0))))</f>
        <v>0</v>
      </c>
      <c r="AH271" s="113"/>
      <c r="AI271" s="114">
        <f>IF(AH271=0,0,IF(AH271&lt;10,1,IF(MOD(AH271,40)&lt;10,ROUNDDOWN(AH271/40,0),ROUNDUP(AH271/40,0))))</f>
        <v>0</v>
      </c>
      <c r="AJ271" s="113"/>
      <c r="AK271" s="114">
        <f>IF(AJ271=0,0,IF(AJ271&lt;10,1,IF(MOD(AJ271,40)&lt;10,ROUNDDOWN(AJ271/40,0),ROUNDUP(AJ271/40,0))))</f>
        <v>0</v>
      </c>
      <c r="AL271" s="113"/>
      <c r="AM271" s="114">
        <f>IF(AL271=0,0,IF(AL271&lt;10,1,IF(MOD(AL271,40)&lt;10,ROUNDDOWN(AL271/40,0),ROUNDUP(AL271/40,0))))</f>
        <v>0</v>
      </c>
      <c r="AN271" s="113">
        <f>SUM(J271+L271+N271+P271+R271+T271+V271+X271+Z271+AB271+AD271+AF271+AH271+AJ271+AL271)</f>
        <v>23</v>
      </c>
      <c r="AO271" s="113">
        <f>SUM(K271+M271+O271+Q271+S271+U271+W271+Y271+AA271+AC271+AE271+AG271+AI271+AK271+AM271)</f>
        <v>7</v>
      </c>
      <c r="AP271" s="113">
        <v>1</v>
      </c>
      <c r="AQ271" s="113">
        <v>2</v>
      </c>
      <c r="AR271" s="113">
        <f>SUM(AP271:AQ271)</f>
        <v>3</v>
      </c>
      <c r="AS271" s="142">
        <v>1</v>
      </c>
      <c r="AT271" s="185">
        <v>0</v>
      </c>
      <c r="AU271" s="142">
        <v>2</v>
      </c>
      <c r="AV271" s="185">
        <v>0</v>
      </c>
      <c r="AW271" s="142">
        <f>SUM(AS271:AV271)</f>
        <v>3</v>
      </c>
      <c r="AX271" s="128">
        <f>IF(AN271&lt;=0,0,IF(AN271&lt;=359,1,IF(AN271&lt;=719,2,IF(AN271&lt;=1079,3,IF(AN271&lt;=1679,4,IF(AN271&lt;=1680,5,IF(AN271&lt;=1680,1,5)))))))</f>
        <v>1</v>
      </c>
      <c r="AY271" s="129">
        <f>IF(AN271&gt;120,ROUND(((((K271+M271+O271)*30)+(J271+L271+N271))/50+(((Q271+S271+U271+W271+Y271+AA271)*40)+(P271+R271+T271+V271+X271+Z271))/50+(AC271+AE271+AG271+AI271+AK271+AM271)*2),0),IF((J271+L271+N271+P271+R271+T271+V271+X271+Z271)&lt;=0,0,IF((J271+L271+N271+P271+R271+T271+V271+X271+Z271)&lt;=20,1,IF((J271+L271+N271+P271+R271+T271+V271+X271+Z271)&lt;=40,2,IF((J271+L271+N271+P271+R271+T271+V271+X271+Z271)&lt;=60,3,IF((J271+L271+N271+P271+R271+T271+V271+X271+Z271)&lt;=80,4,IF((J271+L271+N271+P271+R271+T271+V271+X271+Z271)&lt;=100,5,IF((J271+L271+N271+P271+R271+T271+V271+X271+Z271)&lt;=120,6,0)))))))+((AC271+AE271+AG271+AI271+AK271+AM271)*2))</f>
        <v>2</v>
      </c>
      <c r="AZ271" s="113">
        <f>SUM(AX271:AY271)</f>
        <v>3</v>
      </c>
      <c r="BA271" s="113">
        <f>SUM(AP271)-AX271</f>
        <v>0</v>
      </c>
      <c r="BB271" s="113">
        <f>SUM(AQ271)-AY271</f>
        <v>0</v>
      </c>
      <c r="BC271" s="113">
        <f>SUM(AR271)-AZ271</f>
        <v>0</v>
      </c>
      <c r="BD271" s="130">
        <f>SUM(BC271)/AZ271*100</f>
        <v>0</v>
      </c>
      <c r="BE271" s="113">
        <v>1</v>
      </c>
      <c r="BF271" s="113"/>
      <c r="BG271" s="113"/>
      <c r="BH271" s="113">
        <f>SUM(BC271)-BE271-BF271+BG271</f>
        <v>-1</v>
      </c>
      <c r="BI271" s="130">
        <f>SUM(BH271)/AZ271*100</f>
        <v>-33.333333333333329</v>
      </c>
      <c r="BK271" s="112"/>
      <c r="BL271" s="150"/>
      <c r="BM271" s="112"/>
      <c r="BN271" s="112"/>
      <c r="BO271" s="112"/>
      <c r="BP271" s="112"/>
      <c r="BQ271" s="112"/>
      <c r="BR271" s="112"/>
      <c r="BS271" s="112"/>
      <c r="BT271" s="112"/>
      <c r="BU271" s="112"/>
      <c r="BV271" s="112"/>
      <c r="BW271" s="112"/>
      <c r="BX271" s="112"/>
      <c r="BY271" s="112"/>
      <c r="BZ271" s="112"/>
      <c r="CA271" s="112"/>
      <c r="CB271" s="112"/>
      <c r="CC271" s="112"/>
      <c r="CD271" s="112"/>
      <c r="CE271" s="112"/>
      <c r="CF271" s="112"/>
      <c r="CG271" s="112"/>
      <c r="CH271" s="112"/>
      <c r="CI271" s="112"/>
      <c r="CJ271" s="112"/>
      <c r="CK271" s="112"/>
      <c r="CL271" s="112"/>
      <c r="CM271" s="112"/>
      <c r="CN271" s="112"/>
      <c r="CO271" s="112"/>
    </row>
    <row r="272" spans="1:93" s="161" customFormat="1">
      <c r="A272" s="154"/>
      <c r="B272" s="154"/>
      <c r="C272" s="155" t="s">
        <v>369</v>
      </c>
      <c r="D272" s="155"/>
      <c r="E272" s="155"/>
      <c r="F272" s="155"/>
      <c r="G272" s="154"/>
      <c r="H272" s="154"/>
      <c r="I272" s="154"/>
      <c r="J272" s="156" t="s">
        <v>429</v>
      </c>
      <c r="K272" s="157"/>
      <c r="L272" s="154"/>
      <c r="M272" s="157"/>
      <c r="N272" s="154"/>
      <c r="O272" s="157"/>
      <c r="P272" s="154"/>
      <c r="Q272" s="157"/>
      <c r="R272" s="154"/>
      <c r="S272" s="157"/>
      <c r="T272" s="154"/>
      <c r="U272" s="157"/>
      <c r="V272" s="154"/>
      <c r="W272" s="157"/>
      <c r="X272" s="154"/>
      <c r="Y272" s="157"/>
      <c r="Z272" s="154"/>
      <c r="AA272" s="157"/>
      <c r="AB272" s="154"/>
      <c r="AC272" s="157"/>
      <c r="AD272" s="154"/>
      <c r="AE272" s="157"/>
      <c r="AF272" s="157"/>
      <c r="AG272" s="157"/>
      <c r="AH272" s="154"/>
      <c r="AI272" s="157"/>
      <c r="AJ272" s="154"/>
      <c r="AK272" s="157"/>
      <c r="AL272" s="154"/>
      <c r="AM272" s="157"/>
      <c r="AN272" s="154"/>
      <c r="AO272" s="154"/>
      <c r="AP272" s="154"/>
      <c r="AQ272" s="154"/>
      <c r="AR272" s="154"/>
      <c r="AS272" s="154"/>
      <c r="AT272" s="185"/>
      <c r="AU272" s="154"/>
      <c r="AV272" s="185"/>
      <c r="AW272" s="154"/>
      <c r="AX272" s="158"/>
      <c r="AY272" s="159"/>
      <c r="AZ272" s="154"/>
      <c r="BA272" s="154"/>
      <c r="BB272" s="154"/>
      <c r="BC272" s="154"/>
      <c r="BD272" s="160"/>
      <c r="BE272" s="154"/>
      <c r="BF272" s="154"/>
      <c r="BG272" s="154"/>
      <c r="BH272" s="154"/>
      <c r="BI272" s="160"/>
      <c r="BK272" s="162"/>
      <c r="BL272" s="150"/>
      <c r="BM272" s="162"/>
      <c r="BN272" s="162"/>
      <c r="BO272" s="162"/>
      <c r="BP272" s="162"/>
      <c r="BQ272" s="162"/>
      <c r="BR272" s="162"/>
      <c r="BS272" s="162"/>
      <c r="BT272" s="162"/>
      <c r="BU272" s="162"/>
      <c r="BV272" s="162"/>
      <c r="BW272" s="162"/>
      <c r="BX272" s="162"/>
      <c r="BY272" s="162"/>
      <c r="BZ272" s="162"/>
      <c r="CA272" s="162"/>
      <c r="CB272" s="162"/>
      <c r="CC272" s="162"/>
      <c r="CD272" s="162"/>
      <c r="CE272" s="162"/>
      <c r="CF272" s="162"/>
      <c r="CG272" s="162"/>
      <c r="CH272" s="162"/>
      <c r="CI272" s="162"/>
      <c r="CJ272" s="162"/>
      <c r="CK272" s="162"/>
      <c r="CL272" s="162"/>
      <c r="CM272" s="162"/>
      <c r="CN272" s="162"/>
      <c r="CO272" s="162"/>
    </row>
    <row r="273" spans="1:93" s="161" customFormat="1">
      <c r="A273" s="154"/>
      <c r="B273" s="154"/>
      <c r="C273" s="155" t="s">
        <v>513</v>
      </c>
      <c r="D273" s="155"/>
      <c r="E273" s="155"/>
      <c r="F273" s="155"/>
      <c r="G273" s="154"/>
      <c r="H273" s="154"/>
      <c r="I273" s="154"/>
      <c r="J273" s="156" t="s">
        <v>587</v>
      </c>
      <c r="K273" s="157"/>
      <c r="L273" s="154"/>
      <c r="M273" s="157"/>
      <c r="N273" s="154"/>
      <c r="O273" s="157"/>
      <c r="P273" s="154"/>
      <c r="Q273" s="157"/>
      <c r="R273" s="154"/>
      <c r="S273" s="157"/>
      <c r="T273" s="154"/>
      <c r="U273" s="157"/>
      <c r="V273" s="154"/>
      <c r="W273" s="157"/>
      <c r="X273" s="154"/>
      <c r="Y273" s="157"/>
      <c r="Z273" s="154"/>
      <c r="AA273" s="157"/>
      <c r="AB273" s="154"/>
      <c r="AC273" s="157"/>
      <c r="AD273" s="154"/>
      <c r="AE273" s="157"/>
      <c r="AF273" s="157"/>
      <c r="AG273" s="157"/>
      <c r="AH273" s="154"/>
      <c r="AI273" s="157"/>
      <c r="AJ273" s="154"/>
      <c r="AK273" s="157"/>
      <c r="AL273" s="154"/>
      <c r="AM273" s="157"/>
      <c r="AN273" s="154"/>
      <c r="AO273" s="154"/>
      <c r="AP273" s="154"/>
      <c r="AQ273" s="154"/>
      <c r="AR273" s="154"/>
      <c r="AS273" s="154"/>
      <c r="AT273" s="185"/>
      <c r="AU273" s="154"/>
      <c r="AV273" s="185"/>
      <c r="AW273" s="154"/>
      <c r="AX273" s="158"/>
      <c r="AY273" s="159"/>
      <c r="AZ273" s="154"/>
      <c r="BA273" s="154"/>
      <c r="BB273" s="154"/>
      <c r="BC273" s="154"/>
      <c r="BD273" s="160"/>
      <c r="BE273" s="154"/>
      <c r="BF273" s="154"/>
      <c r="BG273" s="154"/>
      <c r="BH273" s="154"/>
      <c r="BI273" s="160"/>
      <c r="BK273" s="162"/>
      <c r="BL273" s="150"/>
      <c r="BM273" s="162"/>
      <c r="BN273" s="162"/>
      <c r="BO273" s="162"/>
      <c r="BP273" s="162"/>
      <c r="BQ273" s="162"/>
      <c r="BR273" s="162"/>
      <c r="BS273" s="162"/>
      <c r="BT273" s="162"/>
      <c r="BU273" s="162"/>
      <c r="BV273" s="162"/>
      <c r="BW273" s="162"/>
      <c r="BX273" s="162"/>
      <c r="BY273" s="162"/>
      <c r="BZ273" s="162"/>
      <c r="CA273" s="162"/>
      <c r="CB273" s="162"/>
      <c r="CC273" s="162"/>
      <c r="CD273" s="162"/>
      <c r="CE273" s="162"/>
      <c r="CF273" s="162"/>
      <c r="CG273" s="162"/>
      <c r="CH273" s="162"/>
      <c r="CI273" s="162"/>
      <c r="CJ273" s="162"/>
      <c r="CK273" s="162"/>
      <c r="CL273" s="162"/>
      <c r="CM273" s="162"/>
      <c r="CN273" s="162"/>
      <c r="CO273" s="162"/>
    </row>
    <row r="274" spans="1:93" s="111" customFormat="1">
      <c r="A274" s="113">
        <v>89</v>
      </c>
      <c r="B274" s="113">
        <v>40010127</v>
      </c>
      <c r="C274" s="126" t="s">
        <v>121</v>
      </c>
      <c r="D274" s="126" t="s">
        <v>205</v>
      </c>
      <c r="E274" s="126" t="s">
        <v>185</v>
      </c>
      <c r="F274" s="126" t="s">
        <v>181</v>
      </c>
      <c r="G274" s="113">
        <v>35</v>
      </c>
      <c r="H274" s="113">
        <v>1</v>
      </c>
      <c r="I274" s="113" t="s">
        <v>283</v>
      </c>
      <c r="J274" s="113">
        <v>4</v>
      </c>
      <c r="K274" s="114">
        <f>IF(J274=0,0,IF(J274&lt;10,1,IF(MOD(J274,30)&lt;10,ROUNDDOWN(J274/30,0),ROUNDUP(J274/30,0))))</f>
        <v>1</v>
      </c>
      <c r="L274" s="113">
        <v>5</v>
      </c>
      <c r="M274" s="114">
        <f>IF(L274=0,0,IF(L274&lt;10,1,IF(MOD(L274,30)&lt;10,ROUNDDOWN(L274/30,0),ROUNDUP(L274/30,0))))</f>
        <v>1</v>
      </c>
      <c r="N274" s="113">
        <v>6</v>
      </c>
      <c r="O274" s="114">
        <f>IF(N274=0,0,IF(N274&lt;10,1,IF(MOD(N274,30)&lt;10,ROUNDDOWN(N274/30,0),ROUNDUP(N274/30,0))))</f>
        <v>1</v>
      </c>
      <c r="P274" s="113">
        <v>2</v>
      </c>
      <c r="Q274" s="114">
        <f>IF(P274=0,0,IF(P274&lt;10,1,IF(MOD(P274,40)&lt;10,ROUNDDOWN(P274/40,0),ROUNDUP(P274/40,0))))</f>
        <v>1</v>
      </c>
      <c r="R274" s="113">
        <v>5</v>
      </c>
      <c r="S274" s="114">
        <f>IF(R274=0,0,IF(R274&lt;10,1,IF(MOD(R274,40)&lt;10,ROUNDDOWN(R274/40,0),ROUNDUP(R274/40,0))))</f>
        <v>1</v>
      </c>
      <c r="T274" s="113">
        <v>3</v>
      </c>
      <c r="U274" s="114">
        <f>IF(T274=0,0,IF(T274&lt;10,1,IF(MOD(T274,40)&lt;10,ROUNDDOWN(T274/40,0),ROUNDUP(T274/40,0))))</f>
        <v>1</v>
      </c>
      <c r="V274" s="113">
        <v>4</v>
      </c>
      <c r="W274" s="114">
        <f>IF(V274=0,0,IF(V274&lt;10,1,IF(MOD(V274,40)&lt;10,ROUNDDOWN(V274/40,0),ROUNDUP(V274/40,0))))</f>
        <v>1</v>
      </c>
      <c r="X274" s="113">
        <v>2</v>
      </c>
      <c r="Y274" s="114">
        <f>IF(X274=0,0,IF(X274&lt;10,1,IF(MOD(X274,40)&lt;10,ROUNDDOWN(X274/40,0),ROUNDUP(X274/40,0))))</f>
        <v>1</v>
      </c>
      <c r="Z274" s="113">
        <v>4</v>
      </c>
      <c r="AA274" s="114">
        <f>IF(Z274=0,0,IF(Z274&lt;10,1,IF(MOD(Z274,40)&lt;10,ROUNDDOWN(Z274/40,0),ROUNDUP(Z274/40,0))))</f>
        <v>1</v>
      </c>
      <c r="AB274" s="113"/>
      <c r="AC274" s="114">
        <f>IF(AB274=0,0,IF(AB274&lt;10,1,IF(MOD(AB274,40)&lt;10,ROUNDDOWN(AB274/40,0),ROUNDUP(AB274/40,0))))</f>
        <v>0</v>
      </c>
      <c r="AD274" s="113"/>
      <c r="AE274" s="114">
        <f>IF(AD274=0,0,IF(AD274&lt;10,1,IF(MOD(AD274,40)&lt;10,ROUNDDOWN(AD274/40,0),ROUNDUP(AD274/40,0))))</f>
        <v>0</v>
      </c>
      <c r="AF274" s="114"/>
      <c r="AG274" s="114">
        <f>IF(AF274=0,0,IF(AF274&lt;10,1,IF(MOD(AF274,40)&lt;10,ROUNDDOWN(AF274/40,0),ROUNDUP(AF274/40,0))))</f>
        <v>0</v>
      </c>
      <c r="AH274" s="113"/>
      <c r="AI274" s="114">
        <f>IF(AH274=0,0,IF(AH274&lt;10,1,IF(MOD(AH274,40)&lt;10,ROUNDDOWN(AH274/40,0),ROUNDUP(AH274/40,0))))</f>
        <v>0</v>
      </c>
      <c r="AJ274" s="113"/>
      <c r="AK274" s="114">
        <f>IF(AJ274=0,0,IF(AJ274&lt;10,1,IF(MOD(AJ274,40)&lt;10,ROUNDDOWN(AJ274/40,0),ROUNDUP(AJ274/40,0))))</f>
        <v>0</v>
      </c>
      <c r="AL274" s="113"/>
      <c r="AM274" s="114">
        <f>IF(AL274=0,0,IF(AL274&lt;10,1,IF(MOD(AL274,40)&lt;10,ROUNDDOWN(AL274/40,0),ROUNDUP(AL274/40,0))))</f>
        <v>0</v>
      </c>
      <c r="AN274" s="113">
        <f>SUM(J274+L274+N274+P274+R274+T274+V274+X274+Z274+AB274+AD274+AF274+AH274+AJ274+AL274)</f>
        <v>35</v>
      </c>
      <c r="AO274" s="113">
        <f>SUM(K274+M274+O274+Q274+S274+U274+W274+Y274+AA274+AC274+AE274+AG274+AI274+AK274+AM274)</f>
        <v>9</v>
      </c>
      <c r="AP274" s="113">
        <v>1</v>
      </c>
      <c r="AQ274" s="113">
        <v>2</v>
      </c>
      <c r="AR274" s="113">
        <f>SUM(AP274:AQ274)</f>
        <v>3</v>
      </c>
      <c r="AS274" s="142">
        <v>0</v>
      </c>
      <c r="AT274" s="185">
        <v>1</v>
      </c>
      <c r="AU274" s="142">
        <v>2</v>
      </c>
      <c r="AV274" s="185">
        <v>0</v>
      </c>
      <c r="AW274" s="142">
        <f>SUM(AS274:AV274)</f>
        <v>3</v>
      </c>
      <c r="AX274" s="128">
        <f>IF(AN274&lt;=0,0,IF(AN274&lt;=359,1,IF(AN274&lt;=719,2,IF(AN274&lt;=1079,3,IF(AN274&lt;=1679,4,IF(AN274&lt;=1680,5,IF(AN274&lt;=1680,1,5)))))))</f>
        <v>1</v>
      </c>
      <c r="AY274" s="129">
        <f>IF(AN274&gt;120,ROUND(((((K274+M274+O274)*30)+(J274+L274+N274))/50+(((Q274+S274+U274+W274+Y274+AA274)*40)+(P274+R274+T274+V274+X274+Z274))/50+(AC274+AE274+AG274+AI274+AK274+AM274)*2),0),IF((J274+L274+N274+P274+R274+T274+V274+X274+Z274)&lt;=0,0,IF((J274+L274+N274+P274+R274+T274+V274+X274+Z274)&lt;=20,1,IF((J274+L274+N274+P274+R274+T274+V274+X274+Z274)&lt;=40,2,IF((J274+L274+N274+P274+R274+T274+V274+X274+Z274)&lt;=60,3,IF((J274+L274+N274+P274+R274+T274+V274+X274+Z274)&lt;=80,4,IF((J274+L274+N274+P274+R274+T274+V274+X274+Z274)&lt;=100,5,IF((J274+L274+N274+P274+R274+T274+V274+X274+Z274)&lt;=120,6,0)))))))+((AC274+AE274+AG274+AI274+AK274+AM274)*2))</f>
        <v>2</v>
      </c>
      <c r="AZ274" s="113">
        <f>SUM(AX274:AY274)</f>
        <v>3</v>
      </c>
      <c r="BA274" s="113">
        <f>SUM(AP274)-AX274</f>
        <v>0</v>
      </c>
      <c r="BB274" s="113">
        <f>SUM(AQ274)-AY274</f>
        <v>0</v>
      </c>
      <c r="BC274" s="113">
        <f>SUM(AR274)-AZ274</f>
        <v>0</v>
      </c>
      <c r="BD274" s="130">
        <f>SUM(BC274)/AZ274*100</f>
        <v>0</v>
      </c>
      <c r="BE274" s="113">
        <v>0</v>
      </c>
      <c r="BF274" s="113"/>
      <c r="BG274" s="113"/>
      <c r="BH274" s="113">
        <f>SUM(BC274)-BE274-BF274+BG274</f>
        <v>0</v>
      </c>
      <c r="BI274" s="130">
        <f>SUM(BH274)/AZ274*100</f>
        <v>0</v>
      </c>
      <c r="BK274" s="112"/>
      <c r="BL274" s="150"/>
      <c r="BM274" s="112"/>
      <c r="BN274" s="112"/>
      <c r="BO274" s="112"/>
      <c r="BP274" s="112"/>
      <c r="BQ274" s="112"/>
      <c r="BR274" s="112"/>
      <c r="BS274" s="112"/>
      <c r="BT274" s="112"/>
      <c r="BU274" s="112"/>
      <c r="BV274" s="112"/>
      <c r="BW274" s="112"/>
      <c r="BX274" s="112"/>
      <c r="BY274" s="112"/>
      <c r="BZ274" s="112"/>
      <c r="CA274" s="112"/>
      <c r="CB274" s="112"/>
      <c r="CC274" s="112"/>
      <c r="CD274" s="112"/>
      <c r="CE274" s="112"/>
      <c r="CF274" s="112"/>
      <c r="CG274" s="112"/>
      <c r="CH274" s="112"/>
      <c r="CI274" s="112"/>
      <c r="CJ274" s="112"/>
      <c r="CK274" s="112"/>
      <c r="CL274" s="112"/>
      <c r="CM274" s="112"/>
      <c r="CN274" s="112"/>
      <c r="CO274" s="112"/>
    </row>
    <row r="275" spans="1:93" s="111" customFormat="1">
      <c r="A275" s="113"/>
      <c r="B275" s="113"/>
      <c r="C275" s="155" t="s">
        <v>369</v>
      </c>
      <c r="D275" s="126"/>
      <c r="E275" s="126"/>
      <c r="F275" s="126"/>
      <c r="G275" s="113"/>
      <c r="H275" s="113"/>
      <c r="I275" s="113"/>
      <c r="J275" s="151" t="s">
        <v>486</v>
      </c>
      <c r="K275" s="114"/>
      <c r="L275" s="113"/>
      <c r="M275" s="114"/>
      <c r="N275" s="113"/>
      <c r="O275" s="114"/>
      <c r="P275" s="113"/>
      <c r="Q275" s="114"/>
      <c r="R275" s="113"/>
      <c r="S275" s="114"/>
      <c r="T275" s="113"/>
      <c r="U275" s="114"/>
      <c r="V275" s="113"/>
      <c r="W275" s="114"/>
      <c r="X275" s="113"/>
      <c r="Y275" s="114"/>
      <c r="Z275" s="113"/>
      <c r="AA275" s="114"/>
      <c r="AB275" s="113"/>
      <c r="AC275" s="114"/>
      <c r="AD275" s="113"/>
      <c r="AE275" s="114"/>
      <c r="AF275" s="114"/>
      <c r="AG275" s="114"/>
      <c r="AH275" s="113"/>
      <c r="AI275" s="114"/>
      <c r="AJ275" s="113"/>
      <c r="AK275" s="114"/>
      <c r="AL275" s="113"/>
      <c r="AM275" s="114"/>
      <c r="AN275" s="127"/>
      <c r="AO275" s="113"/>
      <c r="AP275" s="113"/>
      <c r="AQ275" s="113"/>
      <c r="AR275" s="113"/>
      <c r="AS275" s="142"/>
      <c r="AT275" s="185"/>
      <c r="AU275" s="142"/>
      <c r="AV275" s="185"/>
      <c r="AW275" s="142"/>
      <c r="AX275" s="128"/>
      <c r="AY275" s="129"/>
      <c r="AZ275" s="113"/>
      <c r="BA275" s="113"/>
      <c r="BB275" s="113"/>
      <c r="BC275" s="113"/>
      <c r="BD275" s="130"/>
      <c r="BE275" s="113"/>
      <c r="BF275" s="113"/>
      <c r="BG275" s="113"/>
      <c r="BH275" s="113"/>
      <c r="BI275" s="130"/>
      <c r="BK275" s="112"/>
      <c r="BL275" s="150"/>
      <c r="BM275" s="112"/>
      <c r="BN275" s="112"/>
      <c r="BO275" s="112"/>
      <c r="BP275" s="112"/>
      <c r="BQ275" s="112"/>
      <c r="BR275" s="112"/>
      <c r="BS275" s="112"/>
      <c r="BT275" s="112"/>
      <c r="BU275" s="112"/>
      <c r="BV275" s="112"/>
      <c r="BW275" s="112"/>
      <c r="BX275" s="112"/>
      <c r="BY275" s="112"/>
      <c r="BZ275" s="112"/>
      <c r="CA275" s="112"/>
      <c r="CB275" s="112"/>
      <c r="CC275" s="112"/>
      <c r="CD275" s="112"/>
      <c r="CE275" s="112"/>
      <c r="CF275" s="112"/>
      <c r="CG275" s="112"/>
      <c r="CH275" s="112"/>
      <c r="CI275" s="112"/>
      <c r="CJ275" s="112"/>
      <c r="CK275" s="112"/>
      <c r="CL275" s="112"/>
      <c r="CM275" s="112"/>
      <c r="CN275" s="112"/>
      <c r="CO275" s="112"/>
    </row>
    <row r="276" spans="1:93" s="161" customFormat="1">
      <c r="A276" s="154"/>
      <c r="B276" s="154"/>
      <c r="C276" s="155" t="s">
        <v>513</v>
      </c>
      <c r="D276" s="155"/>
      <c r="E276" s="155"/>
      <c r="F276" s="155"/>
      <c r="G276" s="154"/>
      <c r="H276" s="154"/>
      <c r="I276" s="154"/>
      <c r="J276" s="156" t="s">
        <v>589</v>
      </c>
      <c r="K276" s="157"/>
      <c r="L276" s="154"/>
      <c r="M276" s="157"/>
      <c r="N276" s="154"/>
      <c r="O276" s="157"/>
      <c r="P276" s="154"/>
      <c r="Q276" s="157"/>
      <c r="R276" s="154"/>
      <c r="S276" s="157"/>
      <c r="T276" s="154"/>
      <c r="U276" s="157"/>
      <c r="V276" s="154"/>
      <c r="W276" s="157"/>
      <c r="X276" s="154"/>
      <c r="Y276" s="157"/>
      <c r="Z276" s="154"/>
      <c r="AA276" s="157"/>
      <c r="AB276" s="154"/>
      <c r="AC276" s="157"/>
      <c r="AD276" s="154"/>
      <c r="AE276" s="157"/>
      <c r="AF276" s="157"/>
      <c r="AG276" s="157"/>
      <c r="AH276" s="154"/>
      <c r="AI276" s="157"/>
      <c r="AJ276" s="154"/>
      <c r="AK276" s="157"/>
      <c r="AL276" s="154"/>
      <c r="AM276" s="157"/>
      <c r="AN276" s="163"/>
      <c r="AO276" s="154"/>
      <c r="AP276" s="154"/>
      <c r="AQ276" s="154"/>
      <c r="AR276" s="154"/>
      <c r="AS276" s="154"/>
      <c r="AT276" s="185"/>
      <c r="AU276" s="154"/>
      <c r="AV276" s="185"/>
      <c r="AW276" s="154"/>
      <c r="AX276" s="158"/>
      <c r="AY276" s="159"/>
      <c r="AZ276" s="154"/>
      <c r="BA276" s="154"/>
      <c r="BB276" s="154"/>
      <c r="BC276" s="154"/>
      <c r="BD276" s="160"/>
      <c r="BE276" s="154"/>
      <c r="BF276" s="154"/>
      <c r="BG276" s="154"/>
      <c r="BH276" s="154"/>
      <c r="BI276" s="160"/>
      <c r="BK276" s="162"/>
      <c r="BL276" s="150"/>
      <c r="BM276" s="162"/>
      <c r="BN276" s="162"/>
      <c r="BO276" s="162"/>
      <c r="BP276" s="162"/>
      <c r="BQ276" s="162"/>
      <c r="BR276" s="162"/>
      <c r="BS276" s="162"/>
      <c r="BT276" s="162"/>
      <c r="BU276" s="162"/>
      <c r="BV276" s="162"/>
      <c r="BW276" s="162"/>
      <c r="BX276" s="162"/>
      <c r="BY276" s="162"/>
      <c r="BZ276" s="162"/>
      <c r="CA276" s="162"/>
      <c r="CB276" s="162"/>
      <c r="CC276" s="162"/>
      <c r="CD276" s="162"/>
      <c r="CE276" s="162"/>
      <c r="CF276" s="162"/>
      <c r="CG276" s="162"/>
      <c r="CH276" s="162"/>
      <c r="CI276" s="162"/>
      <c r="CJ276" s="162"/>
      <c r="CK276" s="162"/>
      <c r="CL276" s="162"/>
      <c r="CM276" s="162"/>
      <c r="CN276" s="162"/>
      <c r="CO276" s="162"/>
    </row>
    <row r="277" spans="1:93" s="111" customFormat="1">
      <c r="A277" s="113">
        <v>90</v>
      </c>
      <c r="B277" s="113">
        <v>40010110</v>
      </c>
      <c r="C277" s="126" t="s">
        <v>151</v>
      </c>
      <c r="D277" s="126" t="s">
        <v>202</v>
      </c>
      <c r="E277" s="126" t="s">
        <v>183</v>
      </c>
      <c r="F277" s="126" t="s">
        <v>181</v>
      </c>
      <c r="G277" s="113">
        <v>13</v>
      </c>
      <c r="H277" s="113">
        <v>1</v>
      </c>
      <c r="I277" s="113" t="s">
        <v>283</v>
      </c>
      <c r="J277" s="113">
        <v>1</v>
      </c>
      <c r="K277" s="114">
        <f>IF(J277=0,0,IF(J277&lt;10,1,IF(MOD(J277,30)&lt;10,ROUNDDOWN(J277/30,0),ROUNDUP(J277/30,0))))</f>
        <v>1</v>
      </c>
      <c r="L277" s="113">
        <v>1</v>
      </c>
      <c r="M277" s="114">
        <f>IF(L277=0,0,IF(L277&lt;10,1,IF(MOD(L277,30)&lt;10,ROUNDDOWN(L277/30,0),ROUNDUP(L277/30,0))))</f>
        <v>1</v>
      </c>
      <c r="N277" s="113">
        <v>1</v>
      </c>
      <c r="O277" s="114">
        <f>IF(N277=0,0,IF(N277&lt;10,1,IF(MOD(N277,30)&lt;10,ROUNDDOWN(N277/30,0),ROUNDUP(N277/30,0))))</f>
        <v>1</v>
      </c>
      <c r="P277" s="113">
        <v>7</v>
      </c>
      <c r="Q277" s="114">
        <f>IF(P277=0,0,IF(P277&lt;10,1,IF(MOD(P277,40)&lt;10,ROUNDDOWN(P277/40,0),ROUNDUP(P277/40,0))))</f>
        <v>1</v>
      </c>
      <c r="R277" s="113">
        <v>4</v>
      </c>
      <c r="S277" s="114">
        <f>IF(R277=0,0,IF(R277&lt;10,1,IF(MOD(R277,40)&lt;10,ROUNDDOWN(R277/40,0),ROUNDUP(R277/40,0))))</f>
        <v>1</v>
      </c>
      <c r="T277" s="113">
        <v>4</v>
      </c>
      <c r="U277" s="114">
        <f>IF(T277=0,0,IF(T277&lt;10,1,IF(MOD(T277,40)&lt;10,ROUNDDOWN(T277/40,0),ROUNDUP(T277/40,0))))</f>
        <v>1</v>
      </c>
      <c r="V277" s="113">
        <v>0</v>
      </c>
      <c r="W277" s="114">
        <f>IF(V277=0,0,IF(V277&lt;10,1,IF(MOD(V277,40)&lt;10,ROUNDDOWN(V277/40,0),ROUNDUP(V277/40,0))))</f>
        <v>0</v>
      </c>
      <c r="X277" s="113">
        <v>8</v>
      </c>
      <c r="Y277" s="114">
        <f>IF(X277=0,0,IF(X277&lt;10,1,IF(MOD(X277,40)&lt;10,ROUNDDOWN(X277/40,0),ROUNDUP(X277/40,0))))</f>
        <v>1</v>
      </c>
      <c r="Z277" s="113">
        <v>3</v>
      </c>
      <c r="AA277" s="114">
        <f>IF(Z277=0,0,IF(Z277&lt;10,1,IF(MOD(Z277,40)&lt;10,ROUNDDOWN(Z277/40,0),ROUNDUP(Z277/40,0))))</f>
        <v>1</v>
      </c>
      <c r="AB277" s="113"/>
      <c r="AC277" s="114">
        <f>IF(AB277=0,0,IF(AB277&lt;10,1,IF(MOD(AB277,40)&lt;10,ROUNDDOWN(AB277/40,0),ROUNDUP(AB277/40,0))))</f>
        <v>0</v>
      </c>
      <c r="AD277" s="113"/>
      <c r="AE277" s="114">
        <f>IF(AD277=0,0,IF(AD277&lt;10,1,IF(MOD(AD277,40)&lt;10,ROUNDDOWN(AD277/40,0),ROUNDUP(AD277/40,0))))</f>
        <v>0</v>
      </c>
      <c r="AF277" s="114"/>
      <c r="AG277" s="114">
        <f>IF(AF277=0,0,IF(AF277&lt;10,1,IF(MOD(AF277,40)&lt;10,ROUNDDOWN(AF277/40,0),ROUNDUP(AF277/40,0))))</f>
        <v>0</v>
      </c>
      <c r="AH277" s="113"/>
      <c r="AI277" s="114">
        <f>IF(AH277=0,0,IF(AH277&lt;10,1,IF(MOD(AH277,40)&lt;10,ROUNDDOWN(AH277/40,0),ROUNDUP(AH277/40,0))))</f>
        <v>0</v>
      </c>
      <c r="AJ277" s="113"/>
      <c r="AK277" s="114">
        <f>IF(AJ277=0,0,IF(AJ277&lt;10,1,IF(MOD(AJ277,40)&lt;10,ROUNDDOWN(AJ277/40,0),ROUNDUP(AJ277/40,0))))</f>
        <v>0</v>
      </c>
      <c r="AL277" s="113"/>
      <c r="AM277" s="114">
        <f>IF(AL277=0,0,IF(AL277&lt;10,1,IF(MOD(AL277,40)&lt;10,ROUNDDOWN(AL277/40,0),ROUNDUP(AL277/40,0))))</f>
        <v>0</v>
      </c>
      <c r="AN277" s="113">
        <f>SUM(J277+L277+N277+P277+R277+T277+V277+X277+Z277+AB277+AD277+AF277+AH277+AJ277+AL277)</f>
        <v>29</v>
      </c>
      <c r="AO277" s="113">
        <f>SUM(K277+M277+O277+Q277+S277+U277+W277+Y277+AA277+AC277+AE277+AG277+AI277+AK277+AM277)</f>
        <v>8</v>
      </c>
      <c r="AP277" s="113">
        <v>1</v>
      </c>
      <c r="AQ277" s="113">
        <v>2</v>
      </c>
      <c r="AR277" s="113">
        <f>SUM(AP277:AQ277)</f>
        <v>3</v>
      </c>
      <c r="AS277" s="142">
        <v>1</v>
      </c>
      <c r="AT277" s="185">
        <v>0</v>
      </c>
      <c r="AU277" s="142">
        <v>2</v>
      </c>
      <c r="AV277" s="185">
        <v>0</v>
      </c>
      <c r="AW277" s="142">
        <f>SUM(AS277:AV277)</f>
        <v>3</v>
      </c>
      <c r="AX277" s="128">
        <f>IF(AN277&lt;=0,0,IF(AN277&lt;=359,1,IF(AN277&lt;=719,2,IF(AN277&lt;=1079,3,IF(AN277&lt;=1679,4,IF(AN277&lt;=1680,5,IF(AN277&lt;=1680,1,5)))))))</f>
        <v>1</v>
      </c>
      <c r="AY277" s="129">
        <f>IF(AN277&gt;120,ROUND(((((K277+M277+O277)*30)+(J277+L277+N277))/50+(((Q277+S277+U277+W277+Y277+AA277)*40)+(P277+R277+T277+V277+X277+Z277))/50+(AC277+AE277+AG277+AI277+AK277+AM277)*2),0),IF((J277+L277+N277+P277+R277+T277+V277+X277+Z277)&lt;=0,0,IF((J277+L277+N277+P277+R277+T277+V277+X277+Z277)&lt;=20,1,IF((J277+L277+N277+P277+R277+T277+V277+X277+Z277)&lt;=40,2,IF((J277+L277+N277+P277+R277+T277+V277+X277+Z277)&lt;=60,3,IF((J277+L277+N277+P277+R277+T277+V277+X277+Z277)&lt;=80,4,IF((J277+L277+N277+P277+R277+T277+V277+X277+Z277)&lt;=100,5,IF((J277+L277+N277+P277+R277+T277+V277+X277+Z277)&lt;=120,6,0)))))))+((AC277+AE277+AG277+AI277+AK277+AM277)*2))</f>
        <v>2</v>
      </c>
      <c r="AZ277" s="113">
        <f>SUM(AX277:AY277)</f>
        <v>3</v>
      </c>
      <c r="BA277" s="113">
        <f>SUM(AP277)-AX277</f>
        <v>0</v>
      </c>
      <c r="BB277" s="113">
        <f>SUM(AQ277)-AY277</f>
        <v>0</v>
      </c>
      <c r="BC277" s="113">
        <f>SUM(AR277)-AZ277</f>
        <v>0</v>
      </c>
      <c r="BD277" s="130">
        <f>SUM(BC277)/AZ277*100</f>
        <v>0</v>
      </c>
      <c r="BE277" s="113">
        <v>1</v>
      </c>
      <c r="BF277" s="113"/>
      <c r="BG277" s="113"/>
      <c r="BH277" s="113">
        <f>SUM(BC277)-BE277-BF277+BG277</f>
        <v>-1</v>
      </c>
      <c r="BI277" s="130">
        <f>SUM(BH277)/AZ277*100</f>
        <v>-33.333333333333329</v>
      </c>
      <c r="BK277" s="112"/>
      <c r="BL277" s="150"/>
      <c r="BM277" s="112"/>
      <c r="BN277" s="112"/>
      <c r="BO277" s="112"/>
      <c r="BP277" s="112"/>
      <c r="BQ277" s="112"/>
      <c r="BR277" s="112"/>
      <c r="BS277" s="112"/>
      <c r="BT277" s="112"/>
      <c r="BU277" s="112"/>
      <c r="BV277" s="112"/>
      <c r="BW277" s="112"/>
      <c r="BX277" s="112"/>
      <c r="BY277" s="112"/>
      <c r="BZ277" s="112"/>
      <c r="CA277" s="112"/>
      <c r="CB277" s="112"/>
      <c r="CC277" s="112"/>
      <c r="CD277" s="112"/>
      <c r="CE277" s="112"/>
      <c r="CF277" s="112"/>
      <c r="CG277" s="112"/>
      <c r="CH277" s="112"/>
      <c r="CI277" s="112"/>
      <c r="CJ277" s="112"/>
      <c r="CK277" s="112"/>
      <c r="CL277" s="112"/>
      <c r="CM277" s="112"/>
      <c r="CN277" s="112"/>
      <c r="CO277" s="112"/>
    </row>
    <row r="278" spans="1:93" s="161" customFormat="1">
      <c r="A278" s="154"/>
      <c r="B278" s="154"/>
      <c r="C278" s="155" t="s">
        <v>369</v>
      </c>
      <c r="D278" s="155"/>
      <c r="E278" s="155"/>
      <c r="F278" s="155"/>
      <c r="G278" s="154"/>
      <c r="H278" s="154"/>
      <c r="I278" s="154"/>
      <c r="J278" s="156" t="s">
        <v>388</v>
      </c>
      <c r="K278" s="157"/>
      <c r="L278" s="154"/>
      <c r="M278" s="157"/>
      <c r="N278" s="154"/>
      <c r="O278" s="157"/>
      <c r="P278" s="154"/>
      <c r="Q278" s="157"/>
      <c r="R278" s="154"/>
      <c r="S278" s="157"/>
      <c r="T278" s="154"/>
      <c r="U278" s="157"/>
      <c r="V278" s="154"/>
      <c r="W278" s="157"/>
      <c r="X278" s="154"/>
      <c r="Y278" s="157"/>
      <c r="Z278" s="154"/>
      <c r="AA278" s="157"/>
      <c r="AB278" s="154"/>
      <c r="AC278" s="157"/>
      <c r="AD278" s="154"/>
      <c r="AE278" s="157"/>
      <c r="AF278" s="157"/>
      <c r="AG278" s="157"/>
      <c r="AH278" s="154"/>
      <c r="AI278" s="157"/>
      <c r="AJ278" s="154"/>
      <c r="AK278" s="157"/>
      <c r="AL278" s="154"/>
      <c r="AM278" s="157"/>
      <c r="AN278" s="163"/>
      <c r="AO278" s="154"/>
      <c r="AP278" s="154"/>
      <c r="AQ278" s="154"/>
      <c r="AR278" s="154"/>
      <c r="AS278" s="154"/>
      <c r="AT278" s="185"/>
      <c r="AU278" s="154"/>
      <c r="AV278" s="185"/>
      <c r="AW278" s="154"/>
      <c r="AX278" s="158"/>
      <c r="AY278" s="159"/>
      <c r="AZ278" s="154"/>
      <c r="BA278" s="154"/>
      <c r="BB278" s="154"/>
      <c r="BC278" s="154"/>
      <c r="BD278" s="160"/>
      <c r="BE278" s="154"/>
      <c r="BF278" s="154"/>
      <c r="BG278" s="154"/>
      <c r="BH278" s="154"/>
      <c r="BI278" s="160"/>
      <c r="BK278" s="162"/>
      <c r="BL278" s="150"/>
      <c r="BM278" s="162"/>
      <c r="BN278" s="162"/>
      <c r="BO278" s="162"/>
      <c r="BP278" s="162"/>
      <c r="BQ278" s="162"/>
      <c r="BR278" s="162"/>
      <c r="BS278" s="162"/>
      <c r="BT278" s="162"/>
      <c r="BU278" s="162"/>
      <c r="BV278" s="162"/>
      <c r="BW278" s="162"/>
      <c r="BX278" s="162"/>
      <c r="BY278" s="162"/>
      <c r="BZ278" s="162"/>
      <c r="CA278" s="162"/>
      <c r="CB278" s="162"/>
      <c r="CC278" s="162"/>
      <c r="CD278" s="162"/>
      <c r="CE278" s="162"/>
      <c r="CF278" s="162"/>
      <c r="CG278" s="162"/>
      <c r="CH278" s="162"/>
      <c r="CI278" s="162"/>
      <c r="CJ278" s="162"/>
      <c r="CK278" s="162"/>
      <c r="CL278" s="162"/>
      <c r="CM278" s="162"/>
      <c r="CN278" s="162"/>
      <c r="CO278" s="162"/>
    </row>
    <row r="279" spans="1:93" s="161" customFormat="1">
      <c r="A279" s="154"/>
      <c r="B279" s="154"/>
      <c r="C279" s="155" t="s">
        <v>513</v>
      </c>
      <c r="D279" s="155"/>
      <c r="E279" s="155"/>
      <c r="F279" s="155"/>
      <c r="G279" s="154"/>
      <c r="H279" s="154"/>
      <c r="I279" s="154"/>
      <c r="J279" s="156" t="s">
        <v>590</v>
      </c>
      <c r="K279" s="157"/>
      <c r="L279" s="154"/>
      <c r="M279" s="157"/>
      <c r="N279" s="154"/>
      <c r="O279" s="157"/>
      <c r="P279" s="154"/>
      <c r="Q279" s="157"/>
      <c r="R279" s="154"/>
      <c r="S279" s="157"/>
      <c r="T279" s="154"/>
      <c r="U279" s="157"/>
      <c r="V279" s="154"/>
      <c r="W279" s="157"/>
      <c r="X279" s="154"/>
      <c r="Y279" s="157"/>
      <c r="Z279" s="154"/>
      <c r="AA279" s="157"/>
      <c r="AB279" s="154"/>
      <c r="AC279" s="157"/>
      <c r="AD279" s="154"/>
      <c r="AE279" s="157"/>
      <c r="AF279" s="157"/>
      <c r="AG279" s="157"/>
      <c r="AH279" s="154"/>
      <c r="AI279" s="157"/>
      <c r="AJ279" s="154"/>
      <c r="AK279" s="157"/>
      <c r="AL279" s="154"/>
      <c r="AM279" s="157"/>
      <c r="AN279" s="163"/>
      <c r="AO279" s="154"/>
      <c r="AP279" s="154"/>
      <c r="AQ279" s="154"/>
      <c r="AR279" s="154"/>
      <c r="AS279" s="154"/>
      <c r="AT279" s="185"/>
      <c r="AU279" s="154"/>
      <c r="AV279" s="185"/>
      <c r="AW279" s="154"/>
      <c r="AX279" s="158"/>
      <c r="AY279" s="159"/>
      <c r="AZ279" s="154"/>
      <c r="BA279" s="154"/>
      <c r="BB279" s="154"/>
      <c r="BC279" s="154"/>
      <c r="BD279" s="160"/>
      <c r="BE279" s="154"/>
      <c r="BF279" s="154"/>
      <c r="BG279" s="154"/>
      <c r="BH279" s="154"/>
      <c r="BI279" s="160"/>
      <c r="BK279" s="162"/>
      <c r="BL279" s="150"/>
      <c r="BM279" s="162"/>
      <c r="BN279" s="162"/>
      <c r="BO279" s="162"/>
      <c r="BP279" s="162"/>
      <c r="BQ279" s="162"/>
      <c r="BR279" s="162"/>
      <c r="BS279" s="162"/>
      <c r="BT279" s="162"/>
      <c r="BU279" s="162"/>
      <c r="BV279" s="162"/>
      <c r="BW279" s="162"/>
      <c r="BX279" s="162"/>
      <c r="BY279" s="162"/>
      <c r="BZ279" s="162"/>
      <c r="CA279" s="162"/>
      <c r="CB279" s="162"/>
      <c r="CC279" s="162"/>
      <c r="CD279" s="162"/>
      <c r="CE279" s="162"/>
      <c r="CF279" s="162"/>
      <c r="CG279" s="162"/>
      <c r="CH279" s="162"/>
      <c r="CI279" s="162"/>
      <c r="CJ279" s="162"/>
      <c r="CK279" s="162"/>
      <c r="CL279" s="162"/>
      <c r="CM279" s="162"/>
      <c r="CN279" s="162"/>
      <c r="CO279" s="162"/>
    </row>
    <row r="280" spans="1:93" s="111" customFormat="1">
      <c r="A280" s="113">
        <v>91</v>
      </c>
      <c r="B280" s="113">
        <v>40010166</v>
      </c>
      <c r="C280" s="126" t="s">
        <v>100</v>
      </c>
      <c r="D280" s="126" t="s">
        <v>184</v>
      </c>
      <c r="E280" s="126" t="s">
        <v>184</v>
      </c>
      <c r="F280" s="126" t="s">
        <v>181</v>
      </c>
      <c r="G280" s="113">
        <v>50</v>
      </c>
      <c r="H280" s="113">
        <v>4</v>
      </c>
      <c r="I280" s="113" t="s">
        <v>283</v>
      </c>
      <c r="J280" s="113">
        <v>0</v>
      </c>
      <c r="K280" s="114">
        <f>IF(J280=0,0,IF(J280&lt;10,1,IF(MOD(J280,30)&lt;10,ROUNDDOWN(J280/30,0),ROUNDUP(J280/30,0))))</f>
        <v>0</v>
      </c>
      <c r="L280" s="113">
        <v>3</v>
      </c>
      <c r="M280" s="114">
        <f>IF(L280=0,0,IF(L280&lt;10,1,IF(MOD(L280,30)&lt;10,ROUNDDOWN(L280/30,0),ROUNDUP(L280/30,0))))</f>
        <v>1</v>
      </c>
      <c r="N280" s="113">
        <v>1</v>
      </c>
      <c r="O280" s="114">
        <f>IF(N280=0,0,IF(N280&lt;10,1,IF(MOD(N280,30)&lt;10,ROUNDDOWN(N280/30,0),ROUNDUP(N280/30,0))))</f>
        <v>1</v>
      </c>
      <c r="P280" s="113">
        <v>3</v>
      </c>
      <c r="Q280" s="114">
        <f>IF(P280=0,0,IF(P280&lt;10,1,IF(MOD(P280,40)&lt;10,ROUNDDOWN(P280/40,0),ROUNDUP(P280/40,0))))</f>
        <v>1</v>
      </c>
      <c r="R280" s="113">
        <v>4</v>
      </c>
      <c r="S280" s="114">
        <f>IF(R280=0,0,IF(R280&lt;10,1,IF(MOD(R280,40)&lt;10,ROUNDDOWN(R280/40,0),ROUNDUP(R280/40,0))))</f>
        <v>1</v>
      </c>
      <c r="T280" s="113">
        <v>3</v>
      </c>
      <c r="U280" s="114">
        <f>IF(T280=0,0,IF(T280&lt;10,1,IF(MOD(T280,40)&lt;10,ROUNDDOWN(T280/40,0),ROUNDUP(T280/40,0))))</f>
        <v>1</v>
      </c>
      <c r="V280" s="113">
        <v>6</v>
      </c>
      <c r="W280" s="114">
        <f>IF(V280=0,0,IF(V280&lt;10,1,IF(MOD(V280,40)&lt;10,ROUNDDOWN(V280/40,0),ROUNDUP(V280/40,0))))</f>
        <v>1</v>
      </c>
      <c r="X280" s="113">
        <v>6</v>
      </c>
      <c r="Y280" s="114">
        <f>IF(X280=0,0,IF(X280&lt;10,1,IF(MOD(X280,40)&lt;10,ROUNDDOWN(X280/40,0),ROUNDUP(X280/40,0))))</f>
        <v>1</v>
      </c>
      <c r="Z280" s="113">
        <v>4</v>
      </c>
      <c r="AA280" s="114">
        <f>IF(Z280=0,0,IF(Z280&lt;10,1,IF(MOD(Z280,40)&lt;10,ROUNDDOWN(Z280/40,0),ROUNDUP(Z280/40,0))))</f>
        <v>1</v>
      </c>
      <c r="AB280" s="113"/>
      <c r="AC280" s="114">
        <f>IF(AB280=0,0,IF(AB280&lt;10,1,IF(MOD(AB280,40)&lt;10,ROUNDDOWN(AB280/40,0),ROUNDUP(AB280/40,0))))</f>
        <v>0</v>
      </c>
      <c r="AD280" s="113"/>
      <c r="AE280" s="114">
        <f>IF(AD280=0,0,IF(AD280&lt;10,1,IF(MOD(AD280,40)&lt;10,ROUNDDOWN(AD280/40,0),ROUNDUP(AD280/40,0))))</f>
        <v>0</v>
      </c>
      <c r="AF280" s="114"/>
      <c r="AG280" s="114">
        <f>IF(AF280=0,0,IF(AF280&lt;10,1,IF(MOD(AF280,40)&lt;10,ROUNDDOWN(AF280/40,0),ROUNDUP(AF280/40,0))))</f>
        <v>0</v>
      </c>
      <c r="AH280" s="113"/>
      <c r="AI280" s="114">
        <f>IF(AH280=0,0,IF(AH280&lt;10,1,IF(MOD(AH280,40)&lt;10,ROUNDDOWN(AH280/40,0),ROUNDUP(AH280/40,0))))</f>
        <v>0</v>
      </c>
      <c r="AJ280" s="113"/>
      <c r="AK280" s="114">
        <f>IF(AJ280=0,0,IF(AJ280&lt;10,1,IF(MOD(AJ280,40)&lt;10,ROUNDDOWN(AJ280/40,0),ROUNDUP(AJ280/40,0))))</f>
        <v>0</v>
      </c>
      <c r="AL280" s="113"/>
      <c r="AM280" s="114">
        <f>IF(AL280=0,0,IF(AL280&lt;10,1,IF(MOD(AL280,40)&lt;10,ROUNDDOWN(AL280/40,0),ROUNDUP(AL280/40,0))))</f>
        <v>0</v>
      </c>
      <c r="AN280" s="113">
        <f>SUM(J280+L280+N280+P280+R280+T280+V280+X280+Z280+AB280+AD280+AF280+AH280+AJ280+AL280)</f>
        <v>30</v>
      </c>
      <c r="AO280" s="113">
        <f>SUM(K280+M280+O280+Q280+S280+U280+W280+Y280+AA280+AC280+AE280+AG280+AI280+AK280+AM280)</f>
        <v>8</v>
      </c>
      <c r="AP280" s="113">
        <v>1</v>
      </c>
      <c r="AQ280" s="113">
        <v>2</v>
      </c>
      <c r="AR280" s="113">
        <f>SUM(AP280:AQ280)</f>
        <v>3</v>
      </c>
      <c r="AS280" s="142">
        <v>0</v>
      </c>
      <c r="AT280" s="185">
        <v>1</v>
      </c>
      <c r="AU280" s="142">
        <v>2</v>
      </c>
      <c r="AV280" s="185">
        <v>0</v>
      </c>
      <c r="AW280" s="142">
        <f>SUM(AS280:AV280)</f>
        <v>3</v>
      </c>
      <c r="AX280" s="128">
        <f>IF(AN280&lt;=0,0,IF(AN280&lt;=359,1,IF(AN280&lt;=719,2,IF(AN280&lt;=1079,3,IF(AN280&lt;=1679,4,IF(AN280&lt;=1680,5,IF(AN280&lt;=1680,1,5)))))))</f>
        <v>1</v>
      </c>
      <c r="AY280" s="129">
        <f>IF(AN280&gt;120,ROUND(((((K280+M280+O280)*30)+(J280+L280+N280))/50+(((Q280+S280+U280+W280+Y280+AA280)*40)+(P280+R280+T280+V280+X280+Z280))/50+(AC280+AE280+AG280+AI280+AK280+AM280)*2),0),IF((J280+L280+N280+P280+R280+T280+V280+X280+Z280)&lt;=0,0,IF((J280+L280+N280+P280+R280+T280+V280+X280+Z280)&lt;=20,1,IF((J280+L280+N280+P280+R280+T280+V280+X280+Z280)&lt;=40,2,IF((J280+L280+N280+P280+R280+T280+V280+X280+Z280)&lt;=60,3,IF((J280+L280+N280+P280+R280+T280+V280+X280+Z280)&lt;=80,4,IF((J280+L280+N280+P280+R280+T280+V280+X280+Z280)&lt;=100,5,IF((J280+L280+N280+P280+R280+T280+V280+X280+Z280)&lt;=120,6,0)))))))+((AC280+AE280+AG280+AI280+AK280+AM280)*2))</f>
        <v>2</v>
      </c>
      <c r="AZ280" s="113">
        <f>SUM(AX280:AY280)</f>
        <v>3</v>
      </c>
      <c r="BA280" s="113">
        <f>SUM(AP280)-AX280</f>
        <v>0</v>
      </c>
      <c r="BB280" s="113">
        <f>SUM(AQ280)-AY280</f>
        <v>0</v>
      </c>
      <c r="BC280" s="113">
        <f>SUM(AR280)-AZ280</f>
        <v>0</v>
      </c>
      <c r="BD280" s="130">
        <f>SUM(BC280)/AZ280*100</f>
        <v>0</v>
      </c>
      <c r="BE280" s="113">
        <v>0</v>
      </c>
      <c r="BF280" s="113"/>
      <c r="BG280" s="113"/>
      <c r="BH280" s="113">
        <f>SUM(BC280)-BE280-BF280+BG280</f>
        <v>0</v>
      </c>
      <c r="BI280" s="130">
        <f>SUM(BH280)/AZ280*100</f>
        <v>0</v>
      </c>
      <c r="BK280" s="112"/>
      <c r="BL280" s="150"/>
      <c r="BM280" s="112"/>
      <c r="BN280" s="112"/>
      <c r="BO280" s="112"/>
      <c r="BP280" s="112"/>
      <c r="BQ280" s="112"/>
      <c r="BR280" s="112"/>
      <c r="BS280" s="112"/>
      <c r="BT280" s="112"/>
      <c r="BU280" s="112"/>
      <c r="BV280" s="112"/>
      <c r="BW280" s="112"/>
      <c r="BX280" s="112"/>
      <c r="BY280" s="112"/>
      <c r="BZ280" s="112"/>
      <c r="CA280" s="112"/>
      <c r="CB280" s="112"/>
      <c r="CC280" s="112"/>
      <c r="CD280" s="112"/>
      <c r="CE280" s="112"/>
      <c r="CF280" s="112"/>
      <c r="CG280" s="112"/>
      <c r="CH280" s="112"/>
      <c r="CI280" s="112"/>
      <c r="CJ280" s="112"/>
      <c r="CK280" s="112"/>
      <c r="CL280" s="112"/>
      <c r="CM280" s="112"/>
      <c r="CN280" s="112"/>
      <c r="CO280" s="112"/>
    </row>
    <row r="281" spans="1:93" s="161" customFormat="1">
      <c r="A281" s="154"/>
      <c r="B281" s="154"/>
      <c r="C281" s="155" t="s">
        <v>369</v>
      </c>
      <c r="D281" s="155"/>
      <c r="E281" s="155"/>
      <c r="F281" s="155"/>
      <c r="G281" s="154"/>
      <c r="H281" s="154"/>
      <c r="I281" s="154"/>
      <c r="J281" s="156" t="s">
        <v>423</v>
      </c>
      <c r="K281" s="157"/>
      <c r="L281" s="154"/>
      <c r="M281" s="157"/>
      <c r="N281" s="154"/>
      <c r="O281" s="157"/>
      <c r="P281" s="154"/>
      <c r="Q281" s="157"/>
      <c r="R281" s="154"/>
      <c r="S281" s="157"/>
      <c r="T281" s="154"/>
      <c r="U281" s="157"/>
      <c r="V281" s="154"/>
      <c r="W281" s="157"/>
      <c r="X281" s="154"/>
      <c r="Y281" s="157"/>
      <c r="Z281" s="154"/>
      <c r="AA281" s="157"/>
      <c r="AB281" s="154"/>
      <c r="AC281" s="157"/>
      <c r="AD281" s="154"/>
      <c r="AE281" s="157"/>
      <c r="AF281" s="157"/>
      <c r="AG281" s="157"/>
      <c r="AH281" s="154"/>
      <c r="AI281" s="157"/>
      <c r="AJ281" s="154"/>
      <c r="AK281" s="157"/>
      <c r="AL281" s="154"/>
      <c r="AM281" s="157"/>
      <c r="AN281" s="154"/>
      <c r="AO281" s="154"/>
      <c r="AP281" s="154"/>
      <c r="AQ281" s="154"/>
      <c r="AR281" s="154"/>
      <c r="AS281" s="154"/>
      <c r="AT281" s="185"/>
      <c r="AU281" s="154"/>
      <c r="AV281" s="185"/>
      <c r="AW281" s="154"/>
      <c r="AX281" s="158"/>
      <c r="AY281" s="159"/>
      <c r="AZ281" s="154"/>
      <c r="BA281" s="154"/>
      <c r="BB281" s="154"/>
      <c r="BC281" s="154"/>
      <c r="BD281" s="160"/>
      <c r="BE281" s="154"/>
      <c r="BF281" s="154"/>
      <c r="BG281" s="154"/>
      <c r="BH281" s="154"/>
      <c r="BI281" s="160"/>
      <c r="BK281" s="162"/>
      <c r="BL281" s="150"/>
      <c r="BM281" s="162"/>
      <c r="BN281" s="162"/>
      <c r="BO281" s="162"/>
      <c r="BP281" s="162"/>
      <c r="BQ281" s="162"/>
      <c r="BR281" s="162"/>
      <c r="BS281" s="162"/>
      <c r="BT281" s="162"/>
      <c r="BU281" s="162"/>
      <c r="BV281" s="162"/>
      <c r="BW281" s="162"/>
      <c r="BX281" s="162"/>
      <c r="BY281" s="162"/>
      <c r="BZ281" s="162"/>
      <c r="CA281" s="162"/>
      <c r="CB281" s="162"/>
      <c r="CC281" s="162"/>
      <c r="CD281" s="162"/>
      <c r="CE281" s="162"/>
      <c r="CF281" s="162"/>
      <c r="CG281" s="162"/>
      <c r="CH281" s="162"/>
      <c r="CI281" s="162"/>
      <c r="CJ281" s="162"/>
      <c r="CK281" s="162"/>
      <c r="CL281" s="162"/>
      <c r="CM281" s="162"/>
      <c r="CN281" s="162"/>
      <c r="CO281" s="162"/>
    </row>
    <row r="282" spans="1:93" s="161" customFormat="1">
      <c r="A282" s="154"/>
      <c r="B282" s="154"/>
      <c r="C282" s="155" t="s">
        <v>513</v>
      </c>
      <c r="D282" s="155"/>
      <c r="E282" s="155"/>
      <c r="F282" s="155"/>
      <c r="G282" s="154"/>
      <c r="H282" s="154"/>
      <c r="I282" s="154"/>
      <c r="J282" s="156" t="s">
        <v>591</v>
      </c>
      <c r="K282" s="157"/>
      <c r="L282" s="154"/>
      <c r="M282" s="157"/>
      <c r="N282" s="154"/>
      <c r="O282" s="157"/>
      <c r="P282" s="154"/>
      <c r="Q282" s="157"/>
      <c r="R282" s="154"/>
      <c r="S282" s="157"/>
      <c r="T282" s="154"/>
      <c r="U282" s="157"/>
      <c r="V282" s="154"/>
      <c r="W282" s="157"/>
      <c r="X282" s="154"/>
      <c r="Y282" s="157"/>
      <c r="Z282" s="154"/>
      <c r="AA282" s="157"/>
      <c r="AB282" s="154"/>
      <c r="AC282" s="157"/>
      <c r="AD282" s="154"/>
      <c r="AE282" s="157"/>
      <c r="AF282" s="157"/>
      <c r="AG282" s="157"/>
      <c r="AH282" s="154"/>
      <c r="AI282" s="157"/>
      <c r="AJ282" s="154"/>
      <c r="AK282" s="157"/>
      <c r="AL282" s="154"/>
      <c r="AM282" s="157"/>
      <c r="AN282" s="154"/>
      <c r="AO282" s="154"/>
      <c r="AP282" s="154"/>
      <c r="AQ282" s="154"/>
      <c r="AR282" s="154"/>
      <c r="AS282" s="154"/>
      <c r="AT282" s="185"/>
      <c r="AU282" s="154"/>
      <c r="AV282" s="185"/>
      <c r="AW282" s="154"/>
      <c r="AX282" s="158"/>
      <c r="AY282" s="159"/>
      <c r="AZ282" s="154"/>
      <c r="BA282" s="154"/>
      <c r="BB282" s="154"/>
      <c r="BC282" s="154"/>
      <c r="BD282" s="160"/>
      <c r="BE282" s="154"/>
      <c r="BF282" s="154"/>
      <c r="BG282" s="154"/>
      <c r="BH282" s="154"/>
      <c r="BI282" s="160"/>
      <c r="BK282" s="162"/>
      <c r="BL282" s="150"/>
      <c r="BM282" s="162"/>
      <c r="BN282" s="162"/>
      <c r="BO282" s="162"/>
      <c r="BP282" s="162"/>
      <c r="BQ282" s="162"/>
      <c r="BR282" s="162"/>
      <c r="BS282" s="162"/>
      <c r="BT282" s="162"/>
      <c r="BU282" s="162"/>
      <c r="BV282" s="162"/>
      <c r="BW282" s="162"/>
      <c r="BX282" s="162"/>
      <c r="BY282" s="162"/>
      <c r="BZ282" s="162"/>
      <c r="CA282" s="162"/>
      <c r="CB282" s="162"/>
      <c r="CC282" s="162"/>
      <c r="CD282" s="162"/>
      <c r="CE282" s="162"/>
      <c r="CF282" s="162"/>
      <c r="CG282" s="162"/>
      <c r="CH282" s="162"/>
      <c r="CI282" s="162"/>
      <c r="CJ282" s="162"/>
      <c r="CK282" s="162"/>
      <c r="CL282" s="162"/>
      <c r="CM282" s="162"/>
      <c r="CN282" s="162"/>
      <c r="CO282" s="162"/>
    </row>
    <row r="283" spans="1:93" s="111" customFormat="1">
      <c r="A283" s="113">
        <v>92</v>
      </c>
      <c r="B283" s="113">
        <v>40010067</v>
      </c>
      <c r="C283" s="126" t="s">
        <v>167</v>
      </c>
      <c r="D283" s="126" t="s">
        <v>195</v>
      </c>
      <c r="E283" s="126" t="s">
        <v>183</v>
      </c>
      <c r="F283" s="126" t="s">
        <v>181</v>
      </c>
      <c r="G283" s="113">
        <v>13</v>
      </c>
      <c r="H283" s="113">
        <v>4</v>
      </c>
      <c r="I283" s="113" t="s">
        <v>283</v>
      </c>
      <c r="J283" s="113">
        <v>0</v>
      </c>
      <c r="K283" s="114">
        <f>IF(J283=0,0,IF(J283&lt;10,1,IF(MOD(J283,30)&lt;10,ROUNDDOWN(J283/30,0),ROUNDUP(J283/30,0))))</f>
        <v>0</v>
      </c>
      <c r="L283" s="113">
        <v>0</v>
      </c>
      <c r="M283" s="114">
        <f>IF(L283=0,0,IF(L283&lt;10,1,IF(MOD(L283,30)&lt;10,ROUNDDOWN(L283/30,0),ROUNDUP(L283/30,0))))</f>
        <v>0</v>
      </c>
      <c r="N283" s="113">
        <v>0</v>
      </c>
      <c r="O283" s="114">
        <f>IF(N283=0,0,IF(N283&lt;10,1,IF(MOD(N283,30)&lt;10,ROUNDDOWN(N283/30,0),ROUNDUP(N283/30,0))))</f>
        <v>0</v>
      </c>
      <c r="P283" s="113">
        <v>3</v>
      </c>
      <c r="Q283" s="114">
        <f>IF(P283=0,0,IF(P283&lt;10,1,IF(MOD(P283,40)&lt;10,ROUNDDOWN(P283/40,0),ROUNDUP(P283/40,0))))</f>
        <v>1</v>
      </c>
      <c r="R283" s="113">
        <v>5</v>
      </c>
      <c r="S283" s="114">
        <f>IF(R283=0,0,IF(R283&lt;10,1,IF(MOD(R283,40)&lt;10,ROUNDDOWN(R283/40,0),ROUNDUP(R283/40,0))))</f>
        <v>1</v>
      </c>
      <c r="T283" s="113">
        <v>3</v>
      </c>
      <c r="U283" s="114">
        <f>IF(T283=0,0,IF(T283&lt;10,1,IF(MOD(T283,40)&lt;10,ROUNDDOWN(T283/40,0),ROUNDUP(T283/40,0))))</f>
        <v>1</v>
      </c>
      <c r="V283" s="113">
        <v>4</v>
      </c>
      <c r="W283" s="114">
        <f>IF(V283=0,0,IF(V283&lt;10,1,IF(MOD(V283,40)&lt;10,ROUNDDOWN(V283/40,0),ROUNDUP(V283/40,0))))</f>
        <v>1</v>
      </c>
      <c r="X283" s="113">
        <v>5</v>
      </c>
      <c r="Y283" s="114">
        <f>IF(X283=0,0,IF(X283&lt;10,1,IF(MOD(X283,40)&lt;10,ROUNDDOWN(X283/40,0),ROUNDUP(X283/40,0))))</f>
        <v>1</v>
      </c>
      <c r="Z283" s="113">
        <v>5</v>
      </c>
      <c r="AA283" s="114">
        <f>IF(Z283=0,0,IF(Z283&lt;10,1,IF(MOD(Z283,40)&lt;10,ROUNDDOWN(Z283/40,0),ROUNDUP(Z283/40,0))))</f>
        <v>1</v>
      </c>
      <c r="AB283" s="113"/>
      <c r="AC283" s="114">
        <f>IF(AB283=0,0,IF(AB283&lt;10,1,IF(MOD(AB283,40)&lt;10,ROUNDDOWN(AB283/40,0),ROUNDUP(AB283/40,0))))</f>
        <v>0</v>
      </c>
      <c r="AD283" s="113"/>
      <c r="AE283" s="114">
        <f>IF(AD283=0,0,IF(AD283&lt;10,1,IF(MOD(AD283,40)&lt;10,ROUNDDOWN(AD283/40,0),ROUNDUP(AD283/40,0))))</f>
        <v>0</v>
      </c>
      <c r="AF283" s="114"/>
      <c r="AG283" s="114">
        <f>IF(AF283=0,0,IF(AF283&lt;10,1,IF(MOD(AF283,40)&lt;10,ROUNDDOWN(AF283/40,0),ROUNDUP(AF283/40,0))))</f>
        <v>0</v>
      </c>
      <c r="AH283" s="113"/>
      <c r="AI283" s="114">
        <f>IF(AH283=0,0,IF(AH283&lt;10,1,IF(MOD(AH283,40)&lt;10,ROUNDDOWN(AH283/40,0),ROUNDUP(AH283/40,0))))</f>
        <v>0</v>
      </c>
      <c r="AJ283" s="113"/>
      <c r="AK283" s="114">
        <f>IF(AJ283=0,0,IF(AJ283&lt;10,1,IF(MOD(AJ283,40)&lt;10,ROUNDDOWN(AJ283/40,0),ROUNDUP(AJ283/40,0))))</f>
        <v>0</v>
      </c>
      <c r="AL283" s="113"/>
      <c r="AM283" s="114">
        <f>IF(AL283=0,0,IF(AL283&lt;10,1,IF(MOD(AL283,40)&lt;10,ROUNDDOWN(AL283/40,0),ROUNDUP(AL283/40,0))))</f>
        <v>0</v>
      </c>
      <c r="AN283" s="113">
        <f>SUM(J283+L283+N283+P283+R283+T283+V283+X283+Z283+AB283+AD283+AF283+AH283+AJ283+AL283)</f>
        <v>25</v>
      </c>
      <c r="AO283" s="113">
        <f>SUM(K283+M283+O283+Q283+S283+U283+W283+Y283+AA283+AC283+AE283+AG283+AI283+AK283+AM283)</f>
        <v>6</v>
      </c>
      <c r="AP283" s="113">
        <v>1</v>
      </c>
      <c r="AQ283" s="113">
        <v>2</v>
      </c>
      <c r="AR283" s="113">
        <f>SUM(AP283:AQ283)</f>
        <v>3</v>
      </c>
      <c r="AS283" s="142">
        <v>0</v>
      </c>
      <c r="AT283" s="185">
        <v>1</v>
      </c>
      <c r="AU283" s="142">
        <v>2</v>
      </c>
      <c r="AV283" s="185">
        <v>0</v>
      </c>
      <c r="AW283" s="142">
        <f>SUM(AS283:AV283)</f>
        <v>3</v>
      </c>
      <c r="AX283" s="128">
        <f>IF(AN283&lt;=0,0,IF(AN283&lt;=359,1,IF(AN283&lt;=719,2,IF(AN283&lt;=1079,3,IF(AN283&lt;=1679,4,IF(AN283&lt;=1680,5,IF(AN283&lt;=1680,1,5)))))))</f>
        <v>1</v>
      </c>
      <c r="AY283" s="129">
        <f>IF(AN283&gt;120,ROUND(((((K283+M283+O283)*30)+(J283+L283+N283))/50+(((Q283+S283+U283+W283+Y283+AA283)*40)+(P283+R283+T283+V283+X283+Z283))/50+(AC283+AE283+AG283+AI283+AK283+AM283)*2),0),IF((J283+L283+N283+P283+R283+T283+V283+X283+Z283)&lt;=0,0,IF((J283+L283+N283+P283+R283+T283+V283+X283+Z283)&lt;=20,1,IF((J283+L283+N283+P283+R283+T283+V283+X283+Z283)&lt;=40,2,IF((J283+L283+N283+P283+R283+T283+V283+X283+Z283)&lt;=60,3,IF((J283+L283+N283+P283+R283+T283+V283+X283+Z283)&lt;=80,4,IF((J283+L283+N283+P283+R283+T283+V283+X283+Z283)&lt;=100,5,IF((J283+L283+N283+P283+R283+T283+V283+X283+Z283)&lt;=120,6,0)))))))+((AC283+AE283+AG283+AI283+AK283+AM283)*2))</f>
        <v>2</v>
      </c>
      <c r="AZ283" s="113">
        <f>SUM(AX283:AY283)</f>
        <v>3</v>
      </c>
      <c r="BA283" s="113">
        <f>SUM(AP283)-AX283</f>
        <v>0</v>
      </c>
      <c r="BB283" s="113">
        <f>SUM(AQ283)-AY283</f>
        <v>0</v>
      </c>
      <c r="BC283" s="113">
        <f>SUM(AR283)-AZ283</f>
        <v>0</v>
      </c>
      <c r="BD283" s="130">
        <f>SUM(BC283)/AZ283*100</f>
        <v>0</v>
      </c>
      <c r="BE283" s="113">
        <v>0</v>
      </c>
      <c r="BF283" s="113"/>
      <c r="BG283" s="113"/>
      <c r="BH283" s="113">
        <f>SUM(BC283)-BE283-BF283+BG283</f>
        <v>0</v>
      </c>
      <c r="BI283" s="130">
        <f>SUM(BH283)/AZ283*100</f>
        <v>0</v>
      </c>
      <c r="BK283" s="112"/>
      <c r="BL283" s="150"/>
      <c r="BM283" s="112"/>
      <c r="BN283" s="112"/>
      <c r="BO283" s="112"/>
      <c r="BP283" s="112"/>
      <c r="BQ283" s="112"/>
      <c r="BR283" s="112"/>
      <c r="BS283" s="112"/>
      <c r="BT283" s="112"/>
      <c r="BU283" s="112"/>
      <c r="BV283" s="112"/>
      <c r="BW283" s="112"/>
      <c r="BX283" s="112"/>
      <c r="BY283" s="112"/>
      <c r="BZ283" s="112"/>
      <c r="CA283" s="112"/>
      <c r="CB283" s="112"/>
      <c r="CC283" s="112"/>
      <c r="CD283" s="112"/>
      <c r="CE283" s="112"/>
      <c r="CF283" s="112"/>
      <c r="CG283" s="112"/>
      <c r="CH283" s="112"/>
      <c r="CI283" s="112"/>
      <c r="CJ283" s="112"/>
      <c r="CK283" s="112"/>
      <c r="CL283" s="112"/>
      <c r="CM283" s="112"/>
      <c r="CN283" s="112"/>
      <c r="CO283" s="112"/>
    </row>
    <row r="284" spans="1:93" s="161" customFormat="1">
      <c r="A284" s="154"/>
      <c r="B284" s="154"/>
      <c r="C284" s="155" t="s">
        <v>369</v>
      </c>
      <c r="D284" s="155"/>
      <c r="E284" s="155"/>
      <c r="F284" s="155"/>
      <c r="G284" s="154"/>
      <c r="H284" s="154"/>
      <c r="I284" s="154"/>
      <c r="J284" s="156" t="s">
        <v>478</v>
      </c>
      <c r="K284" s="157"/>
      <c r="L284" s="154"/>
      <c r="M284" s="157"/>
      <c r="N284" s="154"/>
      <c r="O284" s="157"/>
      <c r="P284" s="154"/>
      <c r="Q284" s="157"/>
      <c r="R284" s="154"/>
      <c r="S284" s="157"/>
      <c r="T284" s="154"/>
      <c r="U284" s="157"/>
      <c r="V284" s="154"/>
      <c r="W284" s="157"/>
      <c r="X284" s="154"/>
      <c r="Y284" s="157"/>
      <c r="Z284" s="154"/>
      <c r="AA284" s="157"/>
      <c r="AB284" s="154"/>
      <c r="AC284" s="157"/>
      <c r="AD284" s="154"/>
      <c r="AE284" s="157"/>
      <c r="AF284" s="157"/>
      <c r="AG284" s="157"/>
      <c r="AH284" s="154"/>
      <c r="AI284" s="157"/>
      <c r="AJ284" s="154"/>
      <c r="AK284" s="157"/>
      <c r="AL284" s="154"/>
      <c r="AM284" s="157"/>
      <c r="AN284" s="163"/>
      <c r="AO284" s="154"/>
      <c r="AP284" s="154"/>
      <c r="AQ284" s="154"/>
      <c r="AR284" s="154"/>
      <c r="AS284" s="154"/>
      <c r="AT284" s="185"/>
      <c r="AU284" s="154"/>
      <c r="AV284" s="185"/>
      <c r="AW284" s="154"/>
      <c r="AX284" s="158"/>
      <c r="AY284" s="159"/>
      <c r="AZ284" s="154"/>
      <c r="BA284" s="154"/>
      <c r="BB284" s="154"/>
      <c r="BC284" s="154"/>
      <c r="BD284" s="160"/>
      <c r="BE284" s="154"/>
      <c r="BF284" s="154"/>
      <c r="BG284" s="154"/>
      <c r="BH284" s="154"/>
      <c r="BI284" s="160"/>
      <c r="BK284" s="162"/>
      <c r="BL284" s="150"/>
      <c r="BM284" s="162"/>
      <c r="BN284" s="162"/>
      <c r="BO284" s="162"/>
      <c r="BP284" s="162"/>
      <c r="BQ284" s="162"/>
      <c r="BR284" s="162"/>
      <c r="BS284" s="162"/>
      <c r="BT284" s="162"/>
      <c r="BU284" s="162"/>
      <c r="BV284" s="162"/>
      <c r="BW284" s="162"/>
      <c r="BX284" s="162"/>
      <c r="BY284" s="162"/>
      <c r="BZ284" s="162"/>
      <c r="CA284" s="162"/>
      <c r="CB284" s="162"/>
      <c r="CC284" s="162"/>
      <c r="CD284" s="162"/>
      <c r="CE284" s="162"/>
      <c r="CF284" s="162"/>
      <c r="CG284" s="162"/>
      <c r="CH284" s="162"/>
      <c r="CI284" s="162"/>
      <c r="CJ284" s="162"/>
      <c r="CK284" s="162"/>
      <c r="CL284" s="162"/>
      <c r="CM284" s="162"/>
      <c r="CN284" s="162"/>
      <c r="CO284" s="162"/>
    </row>
    <row r="285" spans="1:93" s="161" customFormat="1">
      <c r="A285" s="154"/>
      <c r="B285" s="154"/>
      <c r="C285" s="155" t="s">
        <v>513</v>
      </c>
      <c r="D285" s="155"/>
      <c r="E285" s="155"/>
      <c r="F285" s="155"/>
      <c r="G285" s="154"/>
      <c r="H285" s="154"/>
      <c r="I285" s="154"/>
      <c r="J285" s="156" t="s">
        <v>592</v>
      </c>
      <c r="K285" s="157"/>
      <c r="L285" s="154"/>
      <c r="M285" s="157"/>
      <c r="N285" s="154"/>
      <c r="O285" s="157"/>
      <c r="P285" s="154"/>
      <c r="Q285" s="157"/>
      <c r="R285" s="154"/>
      <c r="S285" s="157"/>
      <c r="T285" s="154"/>
      <c r="U285" s="157"/>
      <c r="V285" s="154"/>
      <c r="W285" s="157"/>
      <c r="X285" s="154"/>
      <c r="Y285" s="157"/>
      <c r="Z285" s="154"/>
      <c r="AA285" s="157"/>
      <c r="AB285" s="154"/>
      <c r="AC285" s="157"/>
      <c r="AD285" s="154"/>
      <c r="AE285" s="157"/>
      <c r="AF285" s="157"/>
      <c r="AG285" s="157"/>
      <c r="AH285" s="154"/>
      <c r="AI285" s="157"/>
      <c r="AJ285" s="154"/>
      <c r="AK285" s="157"/>
      <c r="AL285" s="154"/>
      <c r="AM285" s="157"/>
      <c r="AN285" s="163"/>
      <c r="AO285" s="154"/>
      <c r="AP285" s="154"/>
      <c r="AQ285" s="154"/>
      <c r="AR285" s="154"/>
      <c r="AS285" s="154"/>
      <c r="AT285" s="185"/>
      <c r="AU285" s="154"/>
      <c r="AV285" s="185"/>
      <c r="AW285" s="154"/>
      <c r="AX285" s="158"/>
      <c r="AY285" s="159"/>
      <c r="AZ285" s="154"/>
      <c r="BA285" s="154"/>
      <c r="BB285" s="154"/>
      <c r="BC285" s="154"/>
      <c r="BD285" s="160"/>
      <c r="BE285" s="154"/>
      <c r="BF285" s="154"/>
      <c r="BG285" s="154"/>
      <c r="BH285" s="154"/>
      <c r="BI285" s="160"/>
      <c r="BK285" s="162"/>
      <c r="BL285" s="150"/>
      <c r="BM285" s="162"/>
      <c r="BN285" s="162"/>
      <c r="BO285" s="162"/>
      <c r="BP285" s="162"/>
      <c r="BQ285" s="162"/>
      <c r="BR285" s="162"/>
      <c r="BS285" s="162"/>
      <c r="BT285" s="162"/>
      <c r="BU285" s="162"/>
      <c r="BV285" s="162"/>
      <c r="BW285" s="162"/>
      <c r="BX285" s="162"/>
      <c r="BY285" s="162"/>
      <c r="BZ285" s="162"/>
      <c r="CA285" s="162"/>
      <c r="CB285" s="162"/>
      <c r="CC285" s="162"/>
      <c r="CD285" s="162"/>
      <c r="CE285" s="162"/>
      <c r="CF285" s="162"/>
      <c r="CG285" s="162"/>
      <c r="CH285" s="162"/>
      <c r="CI285" s="162"/>
      <c r="CJ285" s="162"/>
      <c r="CK285" s="162"/>
      <c r="CL285" s="162"/>
      <c r="CM285" s="162"/>
      <c r="CN285" s="162"/>
      <c r="CO285" s="162"/>
    </row>
    <row r="286" spans="1:93" s="111" customFormat="1">
      <c r="A286" s="113">
        <v>93</v>
      </c>
      <c r="B286" s="113">
        <v>40010064</v>
      </c>
      <c r="C286" s="126" t="s">
        <v>38</v>
      </c>
      <c r="D286" s="126" t="s">
        <v>195</v>
      </c>
      <c r="E286" s="126" t="s">
        <v>183</v>
      </c>
      <c r="F286" s="126" t="s">
        <v>181</v>
      </c>
      <c r="G286" s="113">
        <v>13</v>
      </c>
      <c r="H286" s="113">
        <v>4</v>
      </c>
      <c r="I286" s="113" t="s">
        <v>283</v>
      </c>
      <c r="J286" s="113">
        <v>0</v>
      </c>
      <c r="K286" s="114">
        <f>IF(J286=0,0,IF(J286&lt;10,1,IF(MOD(J286,30)&lt;10,ROUNDDOWN(J286/30,0),ROUNDUP(J286/30,0))))</f>
        <v>0</v>
      </c>
      <c r="L286" s="113">
        <v>0</v>
      </c>
      <c r="M286" s="114">
        <f>IF(L286=0,0,IF(L286&lt;10,1,IF(MOD(L286,30)&lt;10,ROUNDDOWN(L286/30,0),ROUNDUP(L286/30,0))))</f>
        <v>0</v>
      </c>
      <c r="N286" s="113">
        <v>0</v>
      </c>
      <c r="O286" s="114">
        <f>IF(N286=0,0,IF(N286&lt;10,1,IF(MOD(N286,30)&lt;10,ROUNDDOWN(N286/30,0),ROUNDUP(N286/30,0))))</f>
        <v>0</v>
      </c>
      <c r="P286" s="113">
        <v>5</v>
      </c>
      <c r="Q286" s="114">
        <f>IF(P286=0,0,IF(P286&lt;10,1,IF(MOD(P286,40)&lt;10,ROUNDDOWN(P286/40,0),ROUNDUP(P286/40,0))))</f>
        <v>1</v>
      </c>
      <c r="R286" s="113">
        <v>6</v>
      </c>
      <c r="S286" s="114">
        <f>IF(R286=0,0,IF(R286&lt;10,1,IF(MOD(R286,40)&lt;10,ROUNDDOWN(R286/40,0),ROUNDUP(R286/40,0))))</f>
        <v>1</v>
      </c>
      <c r="T286" s="113">
        <v>7</v>
      </c>
      <c r="U286" s="114">
        <f>IF(T286=0,0,IF(T286&lt;10,1,IF(MOD(T286,40)&lt;10,ROUNDDOWN(T286/40,0),ROUNDUP(T286/40,0))))</f>
        <v>1</v>
      </c>
      <c r="V286" s="113">
        <v>7</v>
      </c>
      <c r="W286" s="114">
        <f>IF(V286=0,0,IF(V286&lt;10,1,IF(MOD(V286,40)&lt;10,ROUNDDOWN(V286/40,0),ROUNDUP(V286/40,0))))</f>
        <v>1</v>
      </c>
      <c r="X286" s="113">
        <v>3</v>
      </c>
      <c r="Y286" s="114">
        <f>IF(X286=0,0,IF(X286&lt;10,1,IF(MOD(X286,40)&lt;10,ROUNDDOWN(X286/40,0),ROUNDUP(X286/40,0))))</f>
        <v>1</v>
      </c>
      <c r="Z286" s="113">
        <v>9</v>
      </c>
      <c r="AA286" s="114">
        <f>IF(Z286=0,0,IF(Z286&lt;10,1,IF(MOD(Z286,40)&lt;10,ROUNDDOWN(Z286/40,0),ROUNDUP(Z286/40,0))))</f>
        <v>1</v>
      </c>
      <c r="AB286" s="113"/>
      <c r="AC286" s="114">
        <f>IF(AB286=0,0,IF(AB286&lt;10,1,IF(MOD(AB286,40)&lt;10,ROUNDDOWN(AB286/40,0),ROUNDUP(AB286/40,0))))</f>
        <v>0</v>
      </c>
      <c r="AD286" s="113"/>
      <c r="AE286" s="114">
        <f>IF(AD286=0,0,IF(AD286&lt;10,1,IF(MOD(AD286,40)&lt;10,ROUNDDOWN(AD286/40,0),ROUNDUP(AD286/40,0))))</f>
        <v>0</v>
      </c>
      <c r="AF286" s="114"/>
      <c r="AG286" s="114">
        <f>IF(AF286=0,0,IF(AF286&lt;10,1,IF(MOD(AF286,40)&lt;10,ROUNDDOWN(AF286/40,0),ROUNDUP(AF286/40,0))))</f>
        <v>0</v>
      </c>
      <c r="AH286" s="113"/>
      <c r="AI286" s="114">
        <f>IF(AH286=0,0,IF(AH286&lt;10,1,IF(MOD(AH286,40)&lt;10,ROUNDDOWN(AH286/40,0),ROUNDUP(AH286/40,0))))</f>
        <v>0</v>
      </c>
      <c r="AJ286" s="113"/>
      <c r="AK286" s="114">
        <f>IF(AJ286=0,0,IF(AJ286&lt;10,1,IF(MOD(AJ286,40)&lt;10,ROUNDDOWN(AJ286/40,0),ROUNDUP(AJ286/40,0))))</f>
        <v>0</v>
      </c>
      <c r="AL286" s="113"/>
      <c r="AM286" s="114">
        <f>IF(AL286=0,0,IF(AL286&lt;10,1,IF(MOD(AL286,40)&lt;10,ROUNDDOWN(AL286/40,0),ROUNDUP(AL286/40,0))))</f>
        <v>0</v>
      </c>
      <c r="AN286" s="113">
        <f>SUM(J286+L286+N286+P286+R286+T286+V286+X286+Z286+AB286+AD286+AF286+AH286+AJ286+AL286)</f>
        <v>37</v>
      </c>
      <c r="AO286" s="113">
        <f>SUM(K286+M286+O286+Q286+S286+U286+W286+Y286+AA286+AC286+AE286+AG286+AI286+AK286+AM286)</f>
        <v>6</v>
      </c>
      <c r="AP286" s="113">
        <v>1</v>
      </c>
      <c r="AQ286" s="113">
        <v>2</v>
      </c>
      <c r="AR286" s="113">
        <f>SUM(AP286:AQ286)</f>
        <v>3</v>
      </c>
      <c r="AS286" s="142">
        <v>1</v>
      </c>
      <c r="AT286" s="185">
        <v>0</v>
      </c>
      <c r="AU286" s="142">
        <v>2</v>
      </c>
      <c r="AV286" s="185">
        <v>0</v>
      </c>
      <c r="AW286" s="142">
        <f>SUM(AS286:AV286)</f>
        <v>3</v>
      </c>
      <c r="AX286" s="128">
        <f>IF(AN286&lt;=0,0,IF(AN286&lt;=359,1,IF(AN286&lt;=719,2,IF(AN286&lt;=1079,3,IF(AN286&lt;=1679,4,IF(AN286&lt;=1680,5,IF(AN286&lt;=1680,1,5)))))))</f>
        <v>1</v>
      </c>
      <c r="AY286" s="129">
        <f>IF(AN286&gt;120,ROUND(((((K286+M286+O286)*30)+(J286+L286+N286))/50+(((Q286+S286+U286+W286+Y286+AA286)*40)+(P286+R286+T286+V286+X286+Z286))/50+(AC286+AE286+AG286+AI286+AK286+AM286)*2),0),IF((J286+L286+N286+P286+R286+T286+V286+X286+Z286)&lt;=0,0,IF((J286+L286+N286+P286+R286+T286+V286+X286+Z286)&lt;=20,1,IF((J286+L286+N286+P286+R286+T286+V286+X286+Z286)&lt;=40,2,IF((J286+L286+N286+P286+R286+T286+V286+X286+Z286)&lt;=60,3,IF((J286+L286+N286+P286+R286+T286+V286+X286+Z286)&lt;=80,4,IF((J286+L286+N286+P286+R286+T286+V286+X286+Z286)&lt;=100,5,IF((J286+L286+N286+P286+R286+T286+V286+X286+Z286)&lt;=120,6,0)))))))+((AC286+AE286+AG286+AI286+AK286+AM286)*2))</f>
        <v>2</v>
      </c>
      <c r="AZ286" s="113">
        <f>SUM(AX286:AY286)</f>
        <v>3</v>
      </c>
      <c r="BA286" s="113">
        <f>SUM(AP286)-AX286</f>
        <v>0</v>
      </c>
      <c r="BB286" s="113">
        <f>SUM(AQ286)-AY286</f>
        <v>0</v>
      </c>
      <c r="BC286" s="113">
        <f>SUM(AR286)-AZ286</f>
        <v>0</v>
      </c>
      <c r="BD286" s="130">
        <f>SUM(BC286)/AZ286*100</f>
        <v>0</v>
      </c>
      <c r="BE286" s="113">
        <v>0</v>
      </c>
      <c r="BF286" s="113"/>
      <c r="BG286" s="113"/>
      <c r="BH286" s="113">
        <f>SUM(BC286)-BE286-BF286+BG286</f>
        <v>0</v>
      </c>
      <c r="BI286" s="130">
        <f>SUM(BH286)/AZ286*100</f>
        <v>0</v>
      </c>
      <c r="BK286" s="112"/>
      <c r="BL286" s="150"/>
      <c r="BM286" s="112"/>
      <c r="BN286" s="112"/>
      <c r="BO286" s="112"/>
      <c r="BP286" s="112"/>
      <c r="BQ286" s="112"/>
      <c r="BR286" s="112"/>
      <c r="BS286" s="112"/>
      <c r="BT286" s="112"/>
      <c r="BU286" s="112"/>
      <c r="BV286" s="112"/>
      <c r="BW286" s="112"/>
      <c r="BX286" s="112"/>
      <c r="BY286" s="112"/>
      <c r="BZ286" s="112"/>
      <c r="CA286" s="112"/>
      <c r="CB286" s="112"/>
      <c r="CC286" s="112"/>
      <c r="CD286" s="112"/>
      <c r="CE286" s="112"/>
      <c r="CF286" s="112"/>
      <c r="CG286" s="112"/>
      <c r="CH286" s="112"/>
      <c r="CI286" s="112"/>
      <c r="CJ286" s="112"/>
      <c r="CK286" s="112"/>
      <c r="CL286" s="112"/>
      <c r="CM286" s="112"/>
      <c r="CN286" s="112"/>
      <c r="CO286" s="112"/>
    </row>
    <row r="287" spans="1:93" s="161" customFormat="1">
      <c r="A287" s="154"/>
      <c r="B287" s="154"/>
      <c r="C287" s="155" t="s">
        <v>369</v>
      </c>
      <c r="D287" s="155"/>
      <c r="E287" s="155"/>
      <c r="F287" s="155"/>
      <c r="G287" s="154"/>
      <c r="H287" s="154"/>
      <c r="I287" s="154"/>
      <c r="J287" s="156" t="s">
        <v>476</v>
      </c>
      <c r="K287" s="157"/>
      <c r="L287" s="154"/>
      <c r="M287" s="157"/>
      <c r="N287" s="154"/>
      <c r="O287" s="157"/>
      <c r="P287" s="154"/>
      <c r="Q287" s="157"/>
      <c r="R287" s="154"/>
      <c r="S287" s="157"/>
      <c r="T287" s="154"/>
      <c r="U287" s="157"/>
      <c r="V287" s="154"/>
      <c r="W287" s="157"/>
      <c r="X287" s="154"/>
      <c r="Y287" s="157"/>
      <c r="Z287" s="154"/>
      <c r="AA287" s="157"/>
      <c r="AB287" s="154"/>
      <c r="AC287" s="157"/>
      <c r="AD287" s="154"/>
      <c r="AE287" s="157"/>
      <c r="AF287" s="157"/>
      <c r="AG287" s="157"/>
      <c r="AH287" s="154"/>
      <c r="AI287" s="157"/>
      <c r="AJ287" s="154"/>
      <c r="AK287" s="157"/>
      <c r="AL287" s="154"/>
      <c r="AM287" s="157"/>
      <c r="AN287" s="163"/>
      <c r="AO287" s="154"/>
      <c r="AP287" s="154"/>
      <c r="AQ287" s="154"/>
      <c r="AR287" s="154"/>
      <c r="AS287" s="154"/>
      <c r="AT287" s="185"/>
      <c r="AU287" s="154"/>
      <c r="AV287" s="185"/>
      <c r="AW287" s="154"/>
      <c r="AX287" s="158"/>
      <c r="AY287" s="159"/>
      <c r="AZ287" s="154"/>
      <c r="BA287" s="154"/>
      <c r="BB287" s="154"/>
      <c r="BC287" s="154"/>
      <c r="BD287" s="160"/>
      <c r="BE287" s="154"/>
      <c r="BF287" s="154"/>
      <c r="BG287" s="154"/>
      <c r="BH287" s="154"/>
      <c r="BI287" s="160"/>
      <c r="BK287" s="162"/>
      <c r="BL287" s="150"/>
      <c r="BM287" s="162"/>
      <c r="BN287" s="162"/>
      <c r="BO287" s="162"/>
      <c r="BP287" s="162"/>
      <c r="BQ287" s="162"/>
      <c r="BR287" s="162"/>
      <c r="BS287" s="162"/>
      <c r="BT287" s="162"/>
      <c r="BU287" s="162"/>
      <c r="BV287" s="162"/>
      <c r="BW287" s="162"/>
      <c r="BX287" s="162"/>
      <c r="BY287" s="162"/>
      <c r="BZ287" s="162"/>
      <c r="CA287" s="162"/>
      <c r="CB287" s="162"/>
      <c r="CC287" s="162"/>
      <c r="CD287" s="162"/>
      <c r="CE287" s="162"/>
      <c r="CF287" s="162"/>
      <c r="CG287" s="162"/>
      <c r="CH287" s="162"/>
      <c r="CI287" s="162"/>
      <c r="CJ287" s="162"/>
      <c r="CK287" s="162"/>
      <c r="CL287" s="162"/>
      <c r="CM287" s="162"/>
      <c r="CN287" s="162"/>
      <c r="CO287" s="162"/>
    </row>
    <row r="288" spans="1:93" s="161" customFormat="1">
      <c r="A288" s="154"/>
      <c r="B288" s="154"/>
      <c r="C288" s="155" t="s">
        <v>513</v>
      </c>
      <c r="D288" s="155"/>
      <c r="E288" s="155"/>
      <c r="F288" s="155"/>
      <c r="G288" s="154"/>
      <c r="H288" s="154"/>
      <c r="I288" s="154"/>
      <c r="J288" s="156" t="s">
        <v>593</v>
      </c>
      <c r="K288" s="157"/>
      <c r="L288" s="154"/>
      <c r="M288" s="157"/>
      <c r="N288" s="154"/>
      <c r="O288" s="157"/>
      <c r="P288" s="154"/>
      <c r="Q288" s="157"/>
      <c r="R288" s="154"/>
      <c r="S288" s="157"/>
      <c r="T288" s="154"/>
      <c r="U288" s="157"/>
      <c r="V288" s="154"/>
      <c r="W288" s="157"/>
      <c r="X288" s="154"/>
      <c r="Y288" s="157"/>
      <c r="Z288" s="154"/>
      <c r="AA288" s="157"/>
      <c r="AB288" s="154"/>
      <c r="AC288" s="157"/>
      <c r="AD288" s="154"/>
      <c r="AE288" s="157"/>
      <c r="AF288" s="157"/>
      <c r="AG288" s="157"/>
      <c r="AH288" s="154"/>
      <c r="AI288" s="157"/>
      <c r="AJ288" s="154"/>
      <c r="AK288" s="157"/>
      <c r="AL288" s="154"/>
      <c r="AM288" s="157"/>
      <c r="AN288" s="163"/>
      <c r="AO288" s="154"/>
      <c r="AP288" s="154"/>
      <c r="AQ288" s="154"/>
      <c r="AR288" s="154"/>
      <c r="AS288" s="154"/>
      <c r="AT288" s="185"/>
      <c r="AU288" s="154"/>
      <c r="AV288" s="185"/>
      <c r="AW288" s="154"/>
      <c r="AX288" s="158"/>
      <c r="AY288" s="159"/>
      <c r="AZ288" s="154"/>
      <c r="BA288" s="154"/>
      <c r="BB288" s="154"/>
      <c r="BC288" s="154"/>
      <c r="BD288" s="160"/>
      <c r="BE288" s="154"/>
      <c r="BF288" s="154"/>
      <c r="BG288" s="154"/>
      <c r="BH288" s="154"/>
      <c r="BI288" s="160"/>
      <c r="BK288" s="162"/>
      <c r="BL288" s="150"/>
      <c r="BM288" s="162"/>
      <c r="BN288" s="162"/>
      <c r="BO288" s="162"/>
      <c r="BP288" s="162"/>
      <c r="BQ288" s="162"/>
      <c r="BR288" s="162"/>
      <c r="BS288" s="162"/>
      <c r="BT288" s="162"/>
      <c r="BU288" s="162"/>
      <c r="BV288" s="162"/>
      <c r="BW288" s="162"/>
      <c r="BX288" s="162"/>
      <c r="BY288" s="162"/>
      <c r="BZ288" s="162"/>
      <c r="CA288" s="162"/>
      <c r="CB288" s="162"/>
      <c r="CC288" s="162"/>
      <c r="CD288" s="162"/>
      <c r="CE288" s="162"/>
      <c r="CF288" s="162"/>
      <c r="CG288" s="162"/>
      <c r="CH288" s="162"/>
      <c r="CI288" s="162"/>
      <c r="CJ288" s="162"/>
      <c r="CK288" s="162"/>
      <c r="CL288" s="162"/>
      <c r="CM288" s="162"/>
      <c r="CN288" s="162"/>
      <c r="CO288" s="162"/>
    </row>
    <row r="289" spans="1:93" s="111" customFormat="1">
      <c r="A289" s="113">
        <v>94</v>
      </c>
      <c r="B289" s="113">
        <v>40010032</v>
      </c>
      <c r="C289" s="126" t="s">
        <v>149</v>
      </c>
      <c r="D289" s="126" t="s">
        <v>190</v>
      </c>
      <c r="E289" s="126" t="s">
        <v>183</v>
      </c>
      <c r="F289" s="126" t="s">
        <v>181</v>
      </c>
      <c r="G289" s="113">
        <v>25</v>
      </c>
      <c r="H289" s="113">
        <v>1</v>
      </c>
      <c r="I289" s="113" t="s">
        <v>283</v>
      </c>
      <c r="J289" s="113">
        <v>0</v>
      </c>
      <c r="K289" s="114">
        <f>IF(J289=0,0,IF(J289&lt;10,1,IF(MOD(J289,30)&lt;10,ROUNDDOWN(J289/30,0),ROUNDUP(J289/30,0))))</f>
        <v>0</v>
      </c>
      <c r="L289" s="113">
        <v>8</v>
      </c>
      <c r="M289" s="114">
        <f>IF(L289=0,0,IF(L289&lt;10,1,IF(MOD(L289,30)&lt;10,ROUNDDOWN(L289/30,0),ROUNDUP(L289/30,0))))</f>
        <v>1</v>
      </c>
      <c r="N289" s="113">
        <v>3</v>
      </c>
      <c r="O289" s="114">
        <f>IF(N289=0,0,IF(N289&lt;10,1,IF(MOD(N289,30)&lt;10,ROUNDDOWN(N289/30,0),ROUNDUP(N289/30,0))))</f>
        <v>1</v>
      </c>
      <c r="P289" s="113">
        <v>8</v>
      </c>
      <c r="Q289" s="114">
        <f>IF(P289=0,0,IF(P289&lt;10,1,IF(MOD(P289,40)&lt;10,ROUNDDOWN(P289/40,0),ROUNDUP(P289/40,0))))</f>
        <v>1</v>
      </c>
      <c r="R289" s="113">
        <v>7</v>
      </c>
      <c r="S289" s="114">
        <f>IF(R289=0,0,IF(R289&lt;10,1,IF(MOD(R289,40)&lt;10,ROUNDDOWN(R289/40,0),ROUNDUP(R289/40,0))))</f>
        <v>1</v>
      </c>
      <c r="T289" s="113">
        <v>5</v>
      </c>
      <c r="U289" s="114">
        <f>IF(T289=0,0,IF(T289&lt;10,1,IF(MOD(T289,40)&lt;10,ROUNDDOWN(T289/40,0),ROUNDUP(T289/40,0))))</f>
        <v>1</v>
      </c>
      <c r="V289" s="113">
        <v>7</v>
      </c>
      <c r="W289" s="114">
        <f>IF(V289=0,0,IF(V289&lt;10,1,IF(MOD(V289,40)&lt;10,ROUNDDOWN(V289/40,0),ROUNDUP(V289/40,0))))</f>
        <v>1</v>
      </c>
      <c r="X289" s="113">
        <v>3</v>
      </c>
      <c r="Y289" s="114">
        <f>IF(X289=0,0,IF(X289&lt;10,1,IF(MOD(X289,40)&lt;10,ROUNDDOWN(X289/40,0),ROUNDUP(X289/40,0))))</f>
        <v>1</v>
      </c>
      <c r="Z289" s="113">
        <v>4</v>
      </c>
      <c r="AA289" s="114">
        <f>IF(Z289=0,0,IF(Z289&lt;10,1,IF(MOD(Z289,40)&lt;10,ROUNDDOWN(Z289/40,0),ROUNDUP(Z289/40,0))))</f>
        <v>1</v>
      </c>
      <c r="AB289" s="113"/>
      <c r="AC289" s="114">
        <f>IF(AB289=0,0,IF(AB289&lt;10,1,IF(MOD(AB289,40)&lt;10,ROUNDDOWN(AB289/40,0),ROUNDUP(AB289/40,0))))</f>
        <v>0</v>
      </c>
      <c r="AD289" s="113"/>
      <c r="AE289" s="114">
        <f>IF(AD289=0,0,IF(AD289&lt;10,1,IF(MOD(AD289,40)&lt;10,ROUNDDOWN(AD289/40,0),ROUNDUP(AD289/40,0))))</f>
        <v>0</v>
      </c>
      <c r="AF289" s="114"/>
      <c r="AG289" s="114">
        <f>IF(AF289=0,0,IF(AF289&lt;10,1,IF(MOD(AF289,40)&lt;10,ROUNDDOWN(AF289/40,0),ROUNDUP(AF289/40,0))))</f>
        <v>0</v>
      </c>
      <c r="AH289" s="113"/>
      <c r="AI289" s="114">
        <f>IF(AH289=0,0,IF(AH289&lt;10,1,IF(MOD(AH289,40)&lt;10,ROUNDDOWN(AH289/40,0),ROUNDUP(AH289/40,0))))</f>
        <v>0</v>
      </c>
      <c r="AJ289" s="113"/>
      <c r="AK289" s="114">
        <f>IF(AJ289=0,0,IF(AJ289&lt;10,1,IF(MOD(AJ289,40)&lt;10,ROUNDDOWN(AJ289/40,0),ROUNDUP(AJ289/40,0))))</f>
        <v>0</v>
      </c>
      <c r="AL289" s="113"/>
      <c r="AM289" s="114">
        <f>IF(AL289=0,0,IF(AL289&lt;10,1,IF(MOD(AL289,40)&lt;10,ROUNDDOWN(AL289/40,0),ROUNDUP(AL289/40,0))))</f>
        <v>0</v>
      </c>
      <c r="AN289" s="113">
        <f>SUM(J289+L289+N289+P289+R289+T289+V289+X289+Z289+AB289+AD289+AF289+AH289+AJ289+AL289)</f>
        <v>45</v>
      </c>
      <c r="AO289" s="113">
        <f>SUM(K289+M289+O289+Q289+S289+U289+W289+Y289+AA289+AC289+AE289+AG289+AI289+AK289+AM289)</f>
        <v>8</v>
      </c>
      <c r="AP289" s="113">
        <v>1</v>
      </c>
      <c r="AQ289" s="113">
        <v>3</v>
      </c>
      <c r="AR289" s="113">
        <f>SUM(AP289:AQ289)</f>
        <v>4</v>
      </c>
      <c r="AS289" s="142">
        <v>1</v>
      </c>
      <c r="AT289" s="185">
        <v>0</v>
      </c>
      <c r="AU289" s="142">
        <v>3</v>
      </c>
      <c r="AV289" s="185">
        <v>0</v>
      </c>
      <c r="AW289" s="142">
        <f>SUM(AS289:AV289)</f>
        <v>4</v>
      </c>
      <c r="AX289" s="128">
        <f>IF(AN289&lt;=0,0,IF(AN289&lt;=359,1,IF(AN289&lt;=719,2,IF(AN289&lt;=1079,3,IF(AN289&lt;=1679,4,IF(AN289&lt;=1680,5,IF(AN289&lt;=1680,1,5)))))))</f>
        <v>1</v>
      </c>
      <c r="AY289" s="129">
        <f>IF(AN289&gt;120,ROUND(((((K289+M289+O289)*30)+(J289+L289+N289))/50+(((Q289+S289+U289+W289+Y289+AA289)*40)+(P289+R289+T289+V289+X289+Z289))/50+(AC289+AE289+AG289+AI289+AK289+AM289)*2),0),IF((J289+L289+N289+P289+R289+T289+V289+X289+Z289)&lt;=0,0,IF((J289+L289+N289+P289+R289+T289+V289+X289+Z289)&lt;=20,1,IF((J289+L289+N289+P289+R289+T289+V289+X289+Z289)&lt;=40,2,IF((J289+L289+N289+P289+R289+T289+V289+X289+Z289)&lt;=60,3,IF((J289+L289+N289+P289+R289+T289+V289+X289+Z289)&lt;=80,4,IF((J289+L289+N289+P289+R289+T289+V289+X289+Z289)&lt;=100,5,IF((J289+L289+N289+P289+R289+T289+V289+X289+Z289)&lt;=120,6,0)))))))+((AC289+AE289+AG289+AI289+AK289+AM289)*2))</f>
        <v>3</v>
      </c>
      <c r="AZ289" s="113">
        <f>SUM(AX289:AY289)</f>
        <v>4</v>
      </c>
      <c r="BA289" s="113">
        <f>SUM(AP289)-AX289</f>
        <v>0</v>
      </c>
      <c r="BB289" s="113">
        <f>SUM(AQ289)-AY289</f>
        <v>0</v>
      </c>
      <c r="BC289" s="113">
        <f>SUM(AR289)-AZ289</f>
        <v>0</v>
      </c>
      <c r="BD289" s="130">
        <f>SUM(BC289)/AZ289*100</f>
        <v>0</v>
      </c>
      <c r="BE289" s="113">
        <v>0</v>
      </c>
      <c r="BF289" s="113"/>
      <c r="BG289" s="113"/>
      <c r="BH289" s="113">
        <f>SUM(BC289)-BE289-BF289+BG289</f>
        <v>0</v>
      </c>
      <c r="BI289" s="130">
        <f>SUM(BH289)/AZ289*100</f>
        <v>0</v>
      </c>
      <c r="BK289" s="112"/>
      <c r="BL289" s="150"/>
      <c r="BM289" s="112"/>
      <c r="BN289" s="112"/>
      <c r="BO289" s="112"/>
      <c r="BP289" s="112"/>
      <c r="BQ289" s="112"/>
      <c r="BR289" s="112"/>
      <c r="BS289" s="112"/>
      <c r="BT289" s="112"/>
      <c r="BU289" s="112"/>
      <c r="BV289" s="112"/>
      <c r="BW289" s="112"/>
      <c r="BX289" s="112"/>
      <c r="BY289" s="112"/>
      <c r="BZ289" s="112"/>
      <c r="CA289" s="112"/>
      <c r="CB289" s="112"/>
      <c r="CC289" s="112"/>
      <c r="CD289" s="112"/>
      <c r="CE289" s="112"/>
      <c r="CF289" s="112"/>
      <c r="CG289" s="112"/>
      <c r="CH289" s="112"/>
      <c r="CI289" s="112"/>
      <c r="CJ289" s="112"/>
      <c r="CK289" s="112"/>
      <c r="CL289" s="112"/>
      <c r="CM289" s="112"/>
      <c r="CN289" s="112"/>
      <c r="CO289" s="112"/>
    </row>
    <row r="290" spans="1:93" s="161" customFormat="1">
      <c r="A290" s="154"/>
      <c r="B290" s="154"/>
      <c r="C290" s="155" t="s">
        <v>369</v>
      </c>
      <c r="D290" s="155"/>
      <c r="E290" s="155"/>
      <c r="F290" s="155"/>
      <c r="G290" s="154"/>
      <c r="H290" s="154"/>
      <c r="I290" s="154"/>
      <c r="J290" s="156" t="s">
        <v>439</v>
      </c>
      <c r="K290" s="157"/>
      <c r="L290" s="154"/>
      <c r="M290" s="157"/>
      <c r="N290" s="154"/>
      <c r="O290" s="157"/>
      <c r="P290" s="154"/>
      <c r="Q290" s="157"/>
      <c r="R290" s="154"/>
      <c r="S290" s="157"/>
      <c r="T290" s="154"/>
      <c r="U290" s="157"/>
      <c r="V290" s="154"/>
      <c r="W290" s="157"/>
      <c r="X290" s="154"/>
      <c r="Y290" s="157"/>
      <c r="Z290" s="154"/>
      <c r="AA290" s="157"/>
      <c r="AB290" s="154"/>
      <c r="AC290" s="157"/>
      <c r="AD290" s="154"/>
      <c r="AE290" s="157"/>
      <c r="AF290" s="157"/>
      <c r="AG290" s="157"/>
      <c r="AH290" s="154"/>
      <c r="AI290" s="157"/>
      <c r="AJ290" s="154"/>
      <c r="AK290" s="157"/>
      <c r="AL290" s="154"/>
      <c r="AM290" s="157"/>
      <c r="AN290" s="163"/>
      <c r="AO290" s="154"/>
      <c r="AP290" s="154"/>
      <c r="AQ290" s="154"/>
      <c r="AR290" s="154"/>
      <c r="AS290" s="154"/>
      <c r="AT290" s="185"/>
      <c r="AU290" s="154"/>
      <c r="AV290" s="185"/>
      <c r="AW290" s="154"/>
      <c r="AX290" s="158"/>
      <c r="AY290" s="159"/>
      <c r="AZ290" s="154"/>
      <c r="BA290" s="154"/>
      <c r="BB290" s="154"/>
      <c r="BC290" s="154"/>
      <c r="BD290" s="160"/>
      <c r="BE290" s="154"/>
      <c r="BF290" s="154"/>
      <c r="BG290" s="154"/>
      <c r="BH290" s="154"/>
      <c r="BI290" s="160"/>
      <c r="BK290" s="162"/>
      <c r="BL290" s="150"/>
      <c r="BM290" s="162"/>
      <c r="BN290" s="162"/>
      <c r="BO290" s="162"/>
      <c r="BP290" s="162"/>
      <c r="BQ290" s="162"/>
      <c r="BR290" s="162"/>
      <c r="BS290" s="162"/>
      <c r="BT290" s="162"/>
      <c r="BU290" s="162"/>
      <c r="BV290" s="162"/>
      <c r="BW290" s="162"/>
      <c r="BX290" s="162"/>
      <c r="BY290" s="162"/>
      <c r="BZ290" s="162"/>
      <c r="CA290" s="162"/>
      <c r="CB290" s="162"/>
      <c r="CC290" s="162"/>
      <c r="CD290" s="162"/>
      <c r="CE290" s="162"/>
      <c r="CF290" s="162"/>
      <c r="CG290" s="162"/>
      <c r="CH290" s="162"/>
      <c r="CI290" s="162"/>
      <c r="CJ290" s="162"/>
      <c r="CK290" s="162"/>
      <c r="CL290" s="162"/>
      <c r="CM290" s="162"/>
      <c r="CN290" s="162"/>
      <c r="CO290" s="162"/>
    </row>
    <row r="291" spans="1:93" s="161" customFormat="1">
      <c r="A291" s="154"/>
      <c r="B291" s="154"/>
      <c r="C291" s="155" t="s">
        <v>513</v>
      </c>
      <c r="D291" s="155"/>
      <c r="E291" s="155"/>
      <c r="F291" s="155"/>
      <c r="G291" s="154"/>
      <c r="H291" s="154"/>
      <c r="I291" s="154"/>
      <c r="J291" s="156" t="s">
        <v>595</v>
      </c>
      <c r="K291" s="157"/>
      <c r="L291" s="154"/>
      <c r="M291" s="157"/>
      <c r="N291" s="154"/>
      <c r="O291" s="157"/>
      <c r="P291" s="154"/>
      <c r="Q291" s="157"/>
      <c r="R291" s="154"/>
      <c r="S291" s="157"/>
      <c r="T291" s="154"/>
      <c r="U291" s="157"/>
      <c r="V291" s="154"/>
      <c r="W291" s="157"/>
      <c r="X291" s="154"/>
      <c r="Y291" s="157"/>
      <c r="Z291" s="154"/>
      <c r="AA291" s="157"/>
      <c r="AB291" s="154"/>
      <c r="AC291" s="157"/>
      <c r="AD291" s="154"/>
      <c r="AE291" s="157"/>
      <c r="AF291" s="157"/>
      <c r="AG291" s="157"/>
      <c r="AH291" s="154"/>
      <c r="AI291" s="157"/>
      <c r="AJ291" s="154"/>
      <c r="AK291" s="157"/>
      <c r="AL291" s="154"/>
      <c r="AM291" s="157"/>
      <c r="AN291" s="163"/>
      <c r="AO291" s="154"/>
      <c r="AP291" s="154"/>
      <c r="AQ291" s="154"/>
      <c r="AR291" s="154"/>
      <c r="AS291" s="154"/>
      <c r="AT291" s="185"/>
      <c r="AU291" s="154"/>
      <c r="AV291" s="185"/>
      <c r="AW291" s="154"/>
      <c r="AX291" s="158"/>
      <c r="AY291" s="159"/>
      <c r="AZ291" s="154"/>
      <c r="BA291" s="154"/>
      <c r="BB291" s="154"/>
      <c r="BC291" s="154"/>
      <c r="BD291" s="160"/>
      <c r="BE291" s="154"/>
      <c r="BF291" s="154"/>
      <c r="BG291" s="154"/>
      <c r="BH291" s="154"/>
      <c r="BI291" s="160"/>
      <c r="BK291" s="162"/>
      <c r="BL291" s="150"/>
      <c r="BM291" s="162"/>
      <c r="BN291" s="162"/>
      <c r="BO291" s="162"/>
      <c r="BP291" s="162"/>
      <c r="BQ291" s="162"/>
      <c r="BR291" s="162"/>
      <c r="BS291" s="162"/>
      <c r="BT291" s="162"/>
      <c r="BU291" s="162"/>
      <c r="BV291" s="162"/>
      <c r="BW291" s="162"/>
      <c r="BX291" s="162"/>
      <c r="BY291" s="162"/>
      <c r="BZ291" s="162"/>
      <c r="CA291" s="162"/>
      <c r="CB291" s="162"/>
      <c r="CC291" s="162"/>
      <c r="CD291" s="162"/>
      <c r="CE291" s="162"/>
      <c r="CF291" s="162"/>
      <c r="CG291" s="162"/>
      <c r="CH291" s="162"/>
      <c r="CI291" s="162"/>
      <c r="CJ291" s="162"/>
      <c r="CK291" s="162"/>
      <c r="CL291" s="162"/>
      <c r="CM291" s="162"/>
      <c r="CN291" s="162"/>
      <c r="CO291" s="162"/>
    </row>
    <row r="292" spans="1:93" s="111" customFormat="1">
      <c r="A292" s="113">
        <v>95</v>
      </c>
      <c r="B292" s="113">
        <v>40010008</v>
      </c>
      <c r="C292" s="126" t="s">
        <v>152</v>
      </c>
      <c r="D292" s="126"/>
      <c r="E292" s="126" t="s">
        <v>183</v>
      </c>
      <c r="F292" s="126" t="s">
        <v>181</v>
      </c>
      <c r="G292" s="113">
        <v>25</v>
      </c>
      <c r="H292" s="113">
        <v>1</v>
      </c>
      <c r="I292" s="113" t="s">
        <v>283</v>
      </c>
      <c r="J292" s="113">
        <v>2</v>
      </c>
      <c r="K292" s="114">
        <f>IF(J292=0,0,IF(J292&lt;10,1,IF(MOD(J292,30)&lt;10,ROUNDDOWN(J292/30,0),ROUNDUP(J292/30,0))))</f>
        <v>1</v>
      </c>
      <c r="L292" s="113">
        <v>10</v>
      </c>
      <c r="M292" s="114">
        <f>IF(L292=0,0,IF(L292&lt;10,1,IF(MOD(L292,30)&lt;10,ROUNDDOWN(L292/30,0),ROUNDUP(L292/30,0))))</f>
        <v>1</v>
      </c>
      <c r="N292" s="113">
        <v>3</v>
      </c>
      <c r="O292" s="114">
        <f>IF(N292=0,0,IF(N292&lt;10,1,IF(MOD(N292,30)&lt;10,ROUNDDOWN(N292/30,0),ROUNDUP(N292/30,0))))</f>
        <v>1</v>
      </c>
      <c r="P292" s="113">
        <v>3</v>
      </c>
      <c r="Q292" s="114">
        <f>IF(P292=0,0,IF(P292&lt;10,1,IF(MOD(P292,40)&lt;10,ROUNDDOWN(P292/40,0),ROUNDUP(P292/40,0))))</f>
        <v>1</v>
      </c>
      <c r="R292" s="113">
        <v>6</v>
      </c>
      <c r="S292" s="114">
        <f>IF(R292=0,0,IF(R292&lt;10,1,IF(MOD(R292,40)&lt;10,ROUNDDOWN(R292/40,0),ROUNDUP(R292/40,0))))</f>
        <v>1</v>
      </c>
      <c r="T292" s="113">
        <v>7</v>
      </c>
      <c r="U292" s="114">
        <f>IF(T292=0,0,IF(T292&lt;10,1,IF(MOD(T292,40)&lt;10,ROUNDDOWN(T292/40,0),ROUNDUP(T292/40,0))))</f>
        <v>1</v>
      </c>
      <c r="V292" s="113">
        <v>2</v>
      </c>
      <c r="W292" s="114">
        <f>IF(V292=0,0,IF(V292&lt;10,1,IF(MOD(V292,40)&lt;10,ROUNDDOWN(V292/40,0),ROUNDUP(V292/40,0))))</f>
        <v>1</v>
      </c>
      <c r="X292" s="113">
        <v>3</v>
      </c>
      <c r="Y292" s="114">
        <f>IF(X292=0,0,IF(X292&lt;10,1,IF(MOD(X292,40)&lt;10,ROUNDDOWN(X292/40,0),ROUNDUP(X292/40,0))))</f>
        <v>1</v>
      </c>
      <c r="Z292" s="113">
        <v>6</v>
      </c>
      <c r="AA292" s="114">
        <f>IF(Z292=0,0,IF(Z292&lt;10,1,IF(MOD(Z292,40)&lt;10,ROUNDDOWN(Z292/40,0),ROUNDUP(Z292/40,0))))</f>
        <v>1</v>
      </c>
      <c r="AB292" s="113"/>
      <c r="AC292" s="114">
        <f>IF(AB292=0,0,IF(AB292&lt;10,1,IF(MOD(AB292,40)&lt;10,ROUNDDOWN(AB292/40,0),ROUNDUP(AB292/40,0))))</f>
        <v>0</v>
      </c>
      <c r="AD292" s="113"/>
      <c r="AE292" s="114">
        <f>IF(AD292=0,0,IF(AD292&lt;10,1,IF(MOD(AD292,40)&lt;10,ROUNDDOWN(AD292/40,0),ROUNDUP(AD292/40,0))))</f>
        <v>0</v>
      </c>
      <c r="AF292" s="114"/>
      <c r="AG292" s="114">
        <f>IF(AF292=0,0,IF(AF292&lt;10,1,IF(MOD(AF292,40)&lt;10,ROUNDDOWN(AF292/40,0),ROUNDUP(AF292/40,0))))</f>
        <v>0</v>
      </c>
      <c r="AH292" s="113"/>
      <c r="AI292" s="114">
        <f>IF(AH292=0,0,IF(AH292&lt;10,1,IF(MOD(AH292,40)&lt;10,ROUNDDOWN(AH292/40,0),ROUNDUP(AH292/40,0))))</f>
        <v>0</v>
      </c>
      <c r="AJ292" s="113"/>
      <c r="AK292" s="114">
        <f>IF(AJ292=0,0,IF(AJ292&lt;10,1,IF(MOD(AJ292,40)&lt;10,ROUNDDOWN(AJ292/40,0),ROUNDUP(AJ292/40,0))))</f>
        <v>0</v>
      </c>
      <c r="AL292" s="113"/>
      <c r="AM292" s="114">
        <f>IF(AL292=0,0,IF(AL292&lt;10,1,IF(MOD(AL292,40)&lt;10,ROUNDDOWN(AL292/40,0),ROUNDUP(AL292/40,0))))</f>
        <v>0</v>
      </c>
      <c r="AN292" s="113">
        <f>SUM(J292+L292+N292+P292+R292+T292+V292+X292+Z292+AB292+AD292+AF292+AH292+AJ292+AL292)</f>
        <v>42</v>
      </c>
      <c r="AO292" s="113">
        <f>SUM(K292+M292+O292+Q292+S292+U292+W292+Y292+AA292+AC292+AE292+AG292+AI292+AK292+AM292)</f>
        <v>9</v>
      </c>
      <c r="AP292" s="113">
        <v>1</v>
      </c>
      <c r="AQ292" s="113">
        <v>3</v>
      </c>
      <c r="AR292" s="113">
        <f>SUM(AP292:AQ292)</f>
        <v>4</v>
      </c>
      <c r="AS292" s="142">
        <v>1</v>
      </c>
      <c r="AT292" s="185">
        <v>0</v>
      </c>
      <c r="AU292" s="142">
        <v>3</v>
      </c>
      <c r="AV292" s="185">
        <v>0</v>
      </c>
      <c r="AW292" s="142">
        <f>SUM(AS292:AV292)</f>
        <v>4</v>
      </c>
      <c r="AX292" s="128">
        <f>IF(AN292&lt;=0,0,IF(AN292&lt;=359,1,IF(AN292&lt;=719,2,IF(AN292&lt;=1079,3,IF(AN292&lt;=1679,4,IF(AN292&lt;=1680,5,IF(AN292&lt;=1680,1,5)))))))</f>
        <v>1</v>
      </c>
      <c r="AY292" s="129">
        <f>IF(AN292&gt;120,ROUND(((((K292+M292+O292)*30)+(J292+L292+N292))/50+(((Q292+S292+U292+W292+Y292+AA292)*40)+(P292+R292+T292+V292+X292+Z292))/50+(AC292+AE292+AG292+AI292+AK292+AM292)*2),0),IF((J292+L292+N292+P292+R292+T292+V292+X292+Z292)&lt;=0,0,IF((J292+L292+N292+P292+R292+T292+V292+X292+Z292)&lt;=20,1,IF((J292+L292+N292+P292+R292+T292+V292+X292+Z292)&lt;=40,2,IF((J292+L292+N292+P292+R292+T292+V292+X292+Z292)&lt;=60,3,IF((J292+L292+N292+P292+R292+T292+V292+X292+Z292)&lt;=80,4,IF((J292+L292+N292+P292+R292+T292+V292+X292+Z292)&lt;=100,5,IF((J292+L292+N292+P292+R292+T292+V292+X292+Z292)&lt;=120,6,0)))))))+((AC292+AE292+AG292+AI292+AK292+AM292)*2))</f>
        <v>3</v>
      </c>
      <c r="AZ292" s="113">
        <f>SUM(AX292:AY292)</f>
        <v>4</v>
      </c>
      <c r="BA292" s="113">
        <f>SUM(AP292)-AX292</f>
        <v>0</v>
      </c>
      <c r="BB292" s="113">
        <f>SUM(AQ292)-AY292</f>
        <v>0</v>
      </c>
      <c r="BC292" s="113">
        <f>SUM(AR292)-AZ292</f>
        <v>0</v>
      </c>
      <c r="BD292" s="130">
        <f>SUM(BC292)/AZ292*100</f>
        <v>0</v>
      </c>
      <c r="BE292" s="113">
        <v>1</v>
      </c>
      <c r="BF292" s="113"/>
      <c r="BG292" s="113"/>
      <c r="BH292" s="113">
        <f>SUM(BC292)-BE292-BF292+BG292</f>
        <v>-1</v>
      </c>
      <c r="BI292" s="130">
        <f>SUM(BH292)/AZ292*100</f>
        <v>-25</v>
      </c>
      <c r="BK292" s="112"/>
      <c r="BL292" s="150"/>
      <c r="BM292" s="112"/>
      <c r="BN292" s="112"/>
      <c r="BO292" s="112"/>
      <c r="BP292" s="112"/>
      <c r="BQ292" s="112"/>
      <c r="BR292" s="112"/>
      <c r="BS292" s="112"/>
      <c r="BT292" s="112"/>
      <c r="BU292" s="112"/>
      <c r="BV292" s="112"/>
      <c r="BW292" s="112"/>
      <c r="BX292" s="112"/>
      <c r="BY292" s="112"/>
      <c r="BZ292" s="112"/>
      <c r="CA292" s="112"/>
      <c r="CB292" s="112"/>
      <c r="CC292" s="112"/>
      <c r="CD292" s="112"/>
      <c r="CE292" s="112"/>
      <c r="CF292" s="112"/>
      <c r="CG292" s="112"/>
      <c r="CH292" s="112"/>
      <c r="CI292" s="112"/>
      <c r="CJ292" s="112"/>
      <c r="CK292" s="112"/>
      <c r="CL292" s="112"/>
      <c r="CM292" s="112"/>
      <c r="CN292" s="112"/>
      <c r="CO292" s="112"/>
    </row>
    <row r="293" spans="1:93" s="161" customFormat="1">
      <c r="A293" s="154"/>
      <c r="B293" s="154"/>
      <c r="C293" s="155" t="s">
        <v>369</v>
      </c>
      <c r="D293" s="155"/>
      <c r="E293" s="155"/>
      <c r="F293" s="155"/>
      <c r="G293" s="154"/>
      <c r="H293" s="154"/>
      <c r="I293" s="154"/>
      <c r="J293" s="156" t="s">
        <v>381</v>
      </c>
      <c r="K293" s="157"/>
      <c r="L293" s="154"/>
      <c r="M293" s="157"/>
      <c r="N293" s="154"/>
      <c r="O293" s="157"/>
      <c r="P293" s="154"/>
      <c r="Q293" s="157"/>
      <c r="R293" s="154"/>
      <c r="S293" s="157"/>
      <c r="T293" s="154"/>
      <c r="U293" s="157"/>
      <c r="V293" s="154"/>
      <c r="W293" s="157"/>
      <c r="X293" s="154"/>
      <c r="Y293" s="157"/>
      <c r="Z293" s="154"/>
      <c r="AA293" s="157"/>
      <c r="AB293" s="154"/>
      <c r="AC293" s="157"/>
      <c r="AD293" s="154"/>
      <c r="AE293" s="157"/>
      <c r="AF293" s="157"/>
      <c r="AG293" s="157"/>
      <c r="AH293" s="154"/>
      <c r="AI293" s="157"/>
      <c r="AJ293" s="154"/>
      <c r="AK293" s="157"/>
      <c r="AL293" s="154"/>
      <c r="AM293" s="157"/>
      <c r="AN293" s="154"/>
      <c r="AO293" s="154"/>
      <c r="AP293" s="154"/>
      <c r="AQ293" s="154"/>
      <c r="AR293" s="154"/>
      <c r="AS293" s="154"/>
      <c r="AT293" s="185"/>
      <c r="AU293" s="154"/>
      <c r="AV293" s="185"/>
      <c r="AW293" s="154"/>
      <c r="AX293" s="158"/>
      <c r="AY293" s="159"/>
      <c r="AZ293" s="154"/>
      <c r="BA293" s="154"/>
      <c r="BB293" s="154"/>
      <c r="BC293" s="154"/>
      <c r="BD293" s="160"/>
      <c r="BE293" s="154"/>
      <c r="BF293" s="154"/>
      <c r="BG293" s="154"/>
      <c r="BH293" s="154"/>
      <c r="BI293" s="160"/>
      <c r="BK293" s="162"/>
      <c r="BL293" s="150"/>
      <c r="BM293" s="162"/>
      <c r="BN293" s="162"/>
      <c r="BO293" s="162"/>
      <c r="BP293" s="162"/>
      <c r="BQ293" s="162"/>
      <c r="BR293" s="162"/>
      <c r="BS293" s="162"/>
      <c r="BT293" s="162"/>
      <c r="BU293" s="162"/>
      <c r="BV293" s="162"/>
      <c r="BW293" s="162"/>
      <c r="BX293" s="162"/>
      <c r="BY293" s="162"/>
      <c r="BZ293" s="162"/>
      <c r="CA293" s="162"/>
      <c r="CB293" s="162"/>
      <c r="CC293" s="162"/>
      <c r="CD293" s="162"/>
      <c r="CE293" s="162"/>
      <c r="CF293" s="162"/>
      <c r="CG293" s="162"/>
      <c r="CH293" s="162"/>
      <c r="CI293" s="162"/>
      <c r="CJ293" s="162"/>
      <c r="CK293" s="162"/>
      <c r="CL293" s="162"/>
      <c r="CM293" s="162"/>
      <c r="CN293" s="162"/>
      <c r="CO293" s="162"/>
    </row>
    <row r="294" spans="1:93" s="161" customFormat="1">
      <c r="A294" s="154"/>
      <c r="B294" s="154"/>
      <c r="C294" s="155" t="s">
        <v>513</v>
      </c>
      <c r="D294" s="155"/>
      <c r="E294" s="155"/>
      <c r="F294" s="155"/>
      <c r="G294" s="154"/>
      <c r="H294" s="154"/>
      <c r="I294" s="154"/>
      <c r="J294" s="156" t="s">
        <v>596</v>
      </c>
      <c r="K294" s="157"/>
      <c r="L294" s="154"/>
      <c r="M294" s="157"/>
      <c r="N294" s="154"/>
      <c r="O294" s="157"/>
      <c r="P294" s="154"/>
      <c r="Q294" s="157"/>
      <c r="R294" s="154"/>
      <c r="S294" s="157"/>
      <c r="T294" s="154"/>
      <c r="U294" s="157"/>
      <c r="V294" s="154"/>
      <c r="W294" s="157"/>
      <c r="X294" s="154"/>
      <c r="Y294" s="157"/>
      <c r="Z294" s="154"/>
      <c r="AA294" s="157"/>
      <c r="AB294" s="154"/>
      <c r="AC294" s="157"/>
      <c r="AD294" s="154"/>
      <c r="AE294" s="157"/>
      <c r="AF294" s="157"/>
      <c r="AG294" s="157"/>
      <c r="AH294" s="154"/>
      <c r="AI294" s="157"/>
      <c r="AJ294" s="154"/>
      <c r="AK294" s="157"/>
      <c r="AL294" s="154"/>
      <c r="AM294" s="157"/>
      <c r="AN294" s="154"/>
      <c r="AO294" s="154"/>
      <c r="AP294" s="154"/>
      <c r="AQ294" s="154"/>
      <c r="AR294" s="154"/>
      <c r="AS294" s="154"/>
      <c r="AT294" s="185"/>
      <c r="AU294" s="154"/>
      <c r="AV294" s="185"/>
      <c r="AW294" s="154"/>
      <c r="AX294" s="158"/>
      <c r="AY294" s="159"/>
      <c r="AZ294" s="154"/>
      <c r="BA294" s="154"/>
      <c r="BB294" s="154"/>
      <c r="BC294" s="154"/>
      <c r="BD294" s="160"/>
      <c r="BE294" s="154"/>
      <c r="BF294" s="154"/>
      <c r="BG294" s="154"/>
      <c r="BH294" s="154"/>
      <c r="BI294" s="160"/>
      <c r="BK294" s="162"/>
      <c r="BL294" s="150"/>
      <c r="BM294" s="162"/>
      <c r="BN294" s="162"/>
      <c r="BO294" s="162"/>
      <c r="BP294" s="162"/>
      <c r="BQ294" s="162"/>
      <c r="BR294" s="162"/>
      <c r="BS294" s="162"/>
      <c r="BT294" s="162"/>
      <c r="BU294" s="162"/>
      <c r="BV294" s="162"/>
      <c r="BW294" s="162"/>
      <c r="BX294" s="162"/>
      <c r="BY294" s="162"/>
      <c r="BZ294" s="162"/>
      <c r="CA294" s="162"/>
      <c r="CB294" s="162"/>
      <c r="CC294" s="162"/>
      <c r="CD294" s="162"/>
      <c r="CE294" s="162"/>
      <c r="CF294" s="162"/>
      <c r="CG294" s="162"/>
      <c r="CH294" s="162"/>
      <c r="CI294" s="162"/>
      <c r="CJ294" s="162"/>
      <c r="CK294" s="162"/>
      <c r="CL294" s="162"/>
      <c r="CM294" s="162"/>
      <c r="CN294" s="162"/>
      <c r="CO294" s="162"/>
    </row>
    <row r="295" spans="1:93" s="111" customFormat="1">
      <c r="A295" s="113">
        <v>96</v>
      </c>
      <c r="B295" s="113">
        <v>40010164</v>
      </c>
      <c r="C295" s="126" t="s">
        <v>104</v>
      </c>
      <c r="D295" s="126" t="s">
        <v>212</v>
      </c>
      <c r="E295" s="126" t="s">
        <v>184</v>
      </c>
      <c r="F295" s="126" t="s">
        <v>181</v>
      </c>
      <c r="G295" s="113">
        <v>45</v>
      </c>
      <c r="H295" s="113">
        <v>1</v>
      </c>
      <c r="I295" s="113" t="s">
        <v>283</v>
      </c>
      <c r="J295" s="113">
        <v>0</v>
      </c>
      <c r="K295" s="114">
        <f>IF(J295=0,0,IF(J295&lt;10,1,IF(MOD(J295,30)&lt;10,ROUNDDOWN(J295/30,0),ROUNDUP(J295/30,0))))</f>
        <v>0</v>
      </c>
      <c r="L295" s="113">
        <v>9</v>
      </c>
      <c r="M295" s="114">
        <f>IF(L295=0,0,IF(L295&lt;10,1,IF(MOD(L295,30)&lt;10,ROUNDDOWN(L295/30,0),ROUNDUP(L295/30,0))))</f>
        <v>1</v>
      </c>
      <c r="N295" s="113">
        <v>2</v>
      </c>
      <c r="O295" s="114">
        <f>IF(N295=0,0,IF(N295&lt;10,1,IF(MOD(N295,30)&lt;10,ROUNDDOWN(N295/30,0),ROUNDUP(N295/30,0))))</f>
        <v>1</v>
      </c>
      <c r="P295" s="113">
        <v>4</v>
      </c>
      <c r="Q295" s="114">
        <f>IF(P295=0,0,IF(P295&lt;10,1,IF(MOD(P295,40)&lt;10,ROUNDDOWN(P295/40,0),ROUNDUP(P295/40,0))))</f>
        <v>1</v>
      </c>
      <c r="R295" s="113">
        <v>5</v>
      </c>
      <c r="S295" s="114">
        <f>IF(R295=0,0,IF(R295&lt;10,1,IF(MOD(R295,40)&lt;10,ROUNDDOWN(R295/40,0),ROUNDUP(R295/40,0))))</f>
        <v>1</v>
      </c>
      <c r="T295" s="113">
        <v>9</v>
      </c>
      <c r="U295" s="114">
        <f>IF(T295=0,0,IF(T295&lt;10,1,IF(MOD(T295,40)&lt;10,ROUNDDOWN(T295/40,0),ROUNDUP(T295/40,0))))</f>
        <v>1</v>
      </c>
      <c r="V295" s="113">
        <v>7</v>
      </c>
      <c r="W295" s="114">
        <f>IF(V295=0,0,IF(V295&lt;10,1,IF(MOD(V295,40)&lt;10,ROUNDDOWN(V295/40,0),ROUNDUP(V295/40,0))))</f>
        <v>1</v>
      </c>
      <c r="X295" s="113">
        <v>8</v>
      </c>
      <c r="Y295" s="114">
        <f>IF(X295=0,0,IF(X295&lt;10,1,IF(MOD(X295,40)&lt;10,ROUNDDOWN(X295/40,0),ROUNDUP(X295/40,0))))</f>
        <v>1</v>
      </c>
      <c r="Z295" s="113">
        <v>7</v>
      </c>
      <c r="AA295" s="114">
        <f>IF(Z295=0,0,IF(Z295&lt;10,1,IF(MOD(Z295,40)&lt;10,ROUNDDOWN(Z295/40,0),ROUNDUP(Z295/40,0))))</f>
        <v>1</v>
      </c>
      <c r="AB295" s="113"/>
      <c r="AC295" s="114">
        <f>IF(AB295=0,0,IF(AB295&lt;10,1,IF(MOD(AB295,40)&lt;10,ROUNDDOWN(AB295/40,0),ROUNDUP(AB295/40,0))))</f>
        <v>0</v>
      </c>
      <c r="AD295" s="113"/>
      <c r="AE295" s="114">
        <f>IF(AD295=0,0,IF(AD295&lt;10,1,IF(MOD(AD295,40)&lt;10,ROUNDDOWN(AD295/40,0),ROUNDUP(AD295/40,0))))</f>
        <v>0</v>
      </c>
      <c r="AF295" s="114"/>
      <c r="AG295" s="114">
        <f>IF(AF295=0,0,IF(AF295&lt;10,1,IF(MOD(AF295,40)&lt;10,ROUNDDOWN(AF295/40,0),ROUNDUP(AF295/40,0))))</f>
        <v>0</v>
      </c>
      <c r="AH295" s="113"/>
      <c r="AI295" s="114">
        <f>IF(AH295=0,0,IF(AH295&lt;10,1,IF(MOD(AH295,40)&lt;10,ROUNDDOWN(AH295/40,0),ROUNDUP(AH295/40,0))))</f>
        <v>0</v>
      </c>
      <c r="AJ295" s="113"/>
      <c r="AK295" s="114">
        <f>IF(AJ295=0,0,IF(AJ295&lt;10,1,IF(MOD(AJ295,40)&lt;10,ROUNDDOWN(AJ295/40,0),ROUNDUP(AJ295/40,0))))</f>
        <v>0</v>
      </c>
      <c r="AL295" s="113"/>
      <c r="AM295" s="114">
        <f>IF(AL295=0,0,IF(AL295&lt;10,1,IF(MOD(AL295,40)&lt;10,ROUNDDOWN(AL295/40,0),ROUNDUP(AL295/40,0))))</f>
        <v>0</v>
      </c>
      <c r="AN295" s="113">
        <f>SUM(J295+L295+N295+P295+R295+T295+V295+X295+Z295+AB295+AD295+AF295+AH295+AJ295+AL295)</f>
        <v>51</v>
      </c>
      <c r="AO295" s="113">
        <f>SUM(K295+M295+O295+Q295+S295+U295+W295+Y295+AA295+AC295+AE295+AG295+AI295+AK295+AM295)</f>
        <v>8</v>
      </c>
      <c r="AP295" s="113">
        <v>1</v>
      </c>
      <c r="AQ295" s="113">
        <v>3</v>
      </c>
      <c r="AR295" s="113">
        <f>SUM(AP295:AQ295)</f>
        <v>4</v>
      </c>
      <c r="AS295" s="142">
        <v>0</v>
      </c>
      <c r="AT295" s="185">
        <v>1</v>
      </c>
      <c r="AU295" s="142">
        <v>3</v>
      </c>
      <c r="AV295" s="185">
        <v>0</v>
      </c>
      <c r="AW295" s="142">
        <f>SUM(AS295:AV295)</f>
        <v>4</v>
      </c>
      <c r="AX295" s="128">
        <f>IF(AN295&lt;=0,0,IF(AN295&lt;=359,1,IF(AN295&lt;=719,2,IF(AN295&lt;=1079,3,IF(AN295&lt;=1679,4,IF(AN295&lt;=1680,5,IF(AN295&lt;=1680,1,5)))))))</f>
        <v>1</v>
      </c>
      <c r="AY295" s="129">
        <f>IF(AN295&gt;120,ROUND(((((K295+M295+O295)*30)+(J295+L295+N295))/50+(((Q295+S295+U295+W295+Y295+AA295)*40)+(P295+R295+T295+V295+X295+Z295))/50+(AC295+AE295+AG295+AI295+AK295+AM295)*2),0),IF((J295+L295+N295+P295+R295+T295+V295+X295+Z295)&lt;=0,0,IF((J295+L295+N295+P295+R295+T295+V295+X295+Z295)&lt;=20,1,IF((J295+L295+N295+P295+R295+T295+V295+X295+Z295)&lt;=40,2,IF((J295+L295+N295+P295+R295+T295+V295+X295+Z295)&lt;=60,3,IF((J295+L295+N295+P295+R295+T295+V295+X295+Z295)&lt;=80,4,IF((J295+L295+N295+P295+R295+T295+V295+X295+Z295)&lt;=100,5,IF((J295+L295+N295+P295+R295+T295+V295+X295+Z295)&lt;=120,6,0)))))))+((AC295+AE295+AG295+AI295+AK295+AM295)*2))</f>
        <v>3</v>
      </c>
      <c r="AZ295" s="113">
        <f>SUM(AX295:AY295)</f>
        <v>4</v>
      </c>
      <c r="BA295" s="113">
        <f>SUM(AP295)-AX295</f>
        <v>0</v>
      </c>
      <c r="BB295" s="113">
        <f>SUM(AQ295)-AY295</f>
        <v>0</v>
      </c>
      <c r="BC295" s="113">
        <f>SUM(AR295)-AZ295</f>
        <v>0</v>
      </c>
      <c r="BD295" s="130">
        <f>SUM(BC295)/AZ295*100</f>
        <v>0</v>
      </c>
      <c r="BE295" s="113">
        <v>0</v>
      </c>
      <c r="BF295" s="113"/>
      <c r="BG295" s="113"/>
      <c r="BH295" s="113">
        <f>SUM(BC295)-BE295-BF295+BG295</f>
        <v>0</v>
      </c>
      <c r="BI295" s="130">
        <f>SUM(BH295)/AZ295*100</f>
        <v>0</v>
      </c>
      <c r="BK295" s="112"/>
      <c r="BL295" s="150"/>
      <c r="BM295" s="112"/>
      <c r="BN295" s="112"/>
      <c r="BO295" s="112"/>
      <c r="BP295" s="112"/>
      <c r="BQ295" s="112"/>
      <c r="BR295" s="112"/>
      <c r="BS295" s="112"/>
      <c r="BT295" s="112"/>
      <c r="BU295" s="112"/>
      <c r="BV295" s="112"/>
      <c r="BW295" s="112"/>
      <c r="BX295" s="112"/>
      <c r="BY295" s="112"/>
      <c r="BZ295" s="112"/>
      <c r="CA295" s="112"/>
      <c r="CB295" s="112"/>
      <c r="CC295" s="112"/>
      <c r="CD295" s="112"/>
      <c r="CE295" s="112"/>
      <c r="CF295" s="112"/>
      <c r="CG295" s="112"/>
      <c r="CH295" s="112"/>
      <c r="CI295" s="112"/>
      <c r="CJ295" s="112"/>
      <c r="CK295" s="112"/>
      <c r="CL295" s="112"/>
      <c r="CM295" s="112"/>
      <c r="CN295" s="112"/>
      <c r="CO295" s="112"/>
    </row>
    <row r="296" spans="1:93" s="161" customFormat="1">
      <c r="A296" s="154"/>
      <c r="B296" s="154"/>
      <c r="C296" s="155" t="s">
        <v>369</v>
      </c>
      <c r="D296" s="155"/>
      <c r="E296" s="155"/>
      <c r="F296" s="155"/>
      <c r="G296" s="154"/>
      <c r="H296" s="154"/>
      <c r="I296" s="154"/>
      <c r="J296" s="156" t="s">
        <v>378</v>
      </c>
      <c r="K296" s="157"/>
      <c r="L296" s="154"/>
      <c r="M296" s="157"/>
      <c r="N296" s="154"/>
      <c r="O296" s="157"/>
      <c r="P296" s="154"/>
      <c r="Q296" s="157"/>
      <c r="R296" s="154"/>
      <c r="S296" s="157"/>
      <c r="T296" s="154"/>
      <c r="U296" s="157"/>
      <c r="V296" s="154"/>
      <c r="W296" s="157"/>
      <c r="X296" s="154"/>
      <c r="Y296" s="157"/>
      <c r="Z296" s="154"/>
      <c r="AA296" s="157"/>
      <c r="AB296" s="154"/>
      <c r="AC296" s="157"/>
      <c r="AD296" s="154"/>
      <c r="AE296" s="157"/>
      <c r="AF296" s="157"/>
      <c r="AG296" s="157"/>
      <c r="AH296" s="154"/>
      <c r="AI296" s="157"/>
      <c r="AJ296" s="154"/>
      <c r="AK296" s="157"/>
      <c r="AL296" s="154"/>
      <c r="AM296" s="157"/>
      <c r="AN296" s="154"/>
      <c r="AO296" s="154"/>
      <c r="AP296" s="154"/>
      <c r="AQ296" s="154"/>
      <c r="AR296" s="154"/>
      <c r="AS296" s="154"/>
      <c r="AT296" s="185"/>
      <c r="AU296" s="154"/>
      <c r="AV296" s="185"/>
      <c r="AW296" s="154"/>
      <c r="AX296" s="158"/>
      <c r="AY296" s="159"/>
      <c r="AZ296" s="154"/>
      <c r="BA296" s="154"/>
      <c r="BB296" s="154"/>
      <c r="BC296" s="154"/>
      <c r="BD296" s="160"/>
      <c r="BE296" s="154"/>
      <c r="BF296" s="154"/>
      <c r="BG296" s="154"/>
      <c r="BH296" s="154"/>
      <c r="BI296" s="160"/>
      <c r="BK296" s="162"/>
      <c r="BL296" s="150"/>
      <c r="BM296" s="162"/>
      <c r="BN296" s="162"/>
      <c r="BO296" s="162"/>
      <c r="BP296" s="162"/>
      <c r="BQ296" s="162"/>
      <c r="BR296" s="162"/>
      <c r="BS296" s="162"/>
      <c r="BT296" s="162"/>
      <c r="BU296" s="162"/>
      <c r="BV296" s="162"/>
      <c r="BW296" s="162"/>
      <c r="BX296" s="162"/>
      <c r="BY296" s="162"/>
      <c r="BZ296" s="162"/>
      <c r="CA296" s="162"/>
      <c r="CB296" s="162"/>
      <c r="CC296" s="162"/>
      <c r="CD296" s="162"/>
      <c r="CE296" s="162"/>
      <c r="CF296" s="162"/>
      <c r="CG296" s="162"/>
      <c r="CH296" s="162"/>
      <c r="CI296" s="162"/>
      <c r="CJ296" s="162"/>
      <c r="CK296" s="162"/>
      <c r="CL296" s="162"/>
      <c r="CM296" s="162"/>
      <c r="CN296" s="162"/>
      <c r="CO296" s="162"/>
    </row>
    <row r="297" spans="1:93" s="161" customFormat="1">
      <c r="A297" s="154"/>
      <c r="B297" s="154"/>
      <c r="C297" s="155" t="s">
        <v>513</v>
      </c>
      <c r="D297" s="155"/>
      <c r="E297" s="155"/>
      <c r="F297" s="155"/>
      <c r="G297" s="154"/>
      <c r="H297" s="154"/>
      <c r="I297" s="154"/>
      <c r="J297" s="156" t="s">
        <v>598</v>
      </c>
      <c r="K297" s="157"/>
      <c r="L297" s="154"/>
      <c r="M297" s="157"/>
      <c r="N297" s="154"/>
      <c r="O297" s="157"/>
      <c r="P297" s="154"/>
      <c r="Q297" s="157"/>
      <c r="R297" s="154"/>
      <c r="S297" s="157"/>
      <c r="T297" s="154"/>
      <c r="U297" s="157"/>
      <c r="V297" s="154"/>
      <c r="W297" s="157"/>
      <c r="X297" s="154"/>
      <c r="Y297" s="157"/>
      <c r="Z297" s="154"/>
      <c r="AA297" s="157"/>
      <c r="AB297" s="154"/>
      <c r="AC297" s="157"/>
      <c r="AD297" s="154"/>
      <c r="AE297" s="157"/>
      <c r="AF297" s="157"/>
      <c r="AG297" s="157"/>
      <c r="AH297" s="154"/>
      <c r="AI297" s="157"/>
      <c r="AJ297" s="154"/>
      <c r="AK297" s="157"/>
      <c r="AL297" s="154"/>
      <c r="AM297" s="157"/>
      <c r="AN297" s="154"/>
      <c r="AO297" s="154"/>
      <c r="AP297" s="154"/>
      <c r="AQ297" s="154"/>
      <c r="AR297" s="154"/>
      <c r="AS297" s="154"/>
      <c r="AT297" s="185"/>
      <c r="AU297" s="154"/>
      <c r="AV297" s="185"/>
      <c r="AW297" s="154"/>
      <c r="AX297" s="158"/>
      <c r="AY297" s="159"/>
      <c r="AZ297" s="154"/>
      <c r="BA297" s="154"/>
      <c r="BB297" s="154"/>
      <c r="BC297" s="154"/>
      <c r="BD297" s="160"/>
      <c r="BE297" s="154"/>
      <c r="BF297" s="154"/>
      <c r="BG297" s="154"/>
      <c r="BH297" s="154"/>
      <c r="BI297" s="160"/>
      <c r="BK297" s="162"/>
      <c r="BL297" s="150"/>
      <c r="BM297" s="162"/>
      <c r="BN297" s="162"/>
      <c r="BO297" s="162"/>
      <c r="BP297" s="162"/>
      <c r="BQ297" s="162"/>
      <c r="BR297" s="162"/>
      <c r="BS297" s="162"/>
      <c r="BT297" s="162"/>
      <c r="BU297" s="162"/>
      <c r="BV297" s="162"/>
      <c r="BW297" s="162"/>
      <c r="BX297" s="162"/>
      <c r="BY297" s="162"/>
      <c r="BZ297" s="162"/>
      <c r="CA297" s="162"/>
      <c r="CB297" s="162"/>
      <c r="CC297" s="162"/>
      <c r="CD297" s="162"/>
      <c r="CE297" s="162"/>
      <c r="CF297" s="162"/>
      <c r="CG297" s="162"/>
      <c r="CH297" s="162"/>
      <c r="CI297" s="162"/>
      <c r="CJ297" s="162"/>
      <c r="CK297" s="162"/>
      <c r="CL297" s="162"/>
      <c r="CM297" s="162"/>
      <c r="CN297" s="162"/>
      <c r="CO297" s="162"/>
    </row>
    <row r="298" spans="1:93" s="111" customFormat="1">
      <c r="A298" s="113">
        <v>97</v>
      </c>
      <c r="B298" s="113">
        <v>40010144</v>
      </c>
      <c r="C298" s="126" t="s">
        <v>119</v>
      </c>
      <c r="D298" s="126" t="s">
        <v>207</v>
      </c>
      <c r="E298" s="126" t="s">
        <v>185</v>
      </c>
      <c r="F298" s="126" t="s">
        <v>181</v>
      </c>
      <c r="G298" s="113">
        <v>40</v>
      </c>
      <c r="H298" s="113">
        <v>1</v>
      </c>
      <c r="I298" s="113" t="s">
        <v>283</v>
      </c>
      <c r="J298" s="113">
        <v>1</v>
      </c>
      <c r="K298" s="114">
        <f>IF(J298=0,0,IF(J298&lt;10,1,IF(MOD(J298,30)&lt;10,ROUNDDOWN(J298/30,0),ROUNDUP(J298/30,0))))</f>
        <v>1</v>
      </c>
      <c r="L298" s="113">
        <v>3</v>
      </c>
      <c r="M298" s="114">
        <f>IF(L298=0,0,IF(L298&lt;10,1,IF(MOD(L298,30)&lt;10,ROUNDDOWN(L298/30,0),ROUNDUP(L298/30,0))))</f>
        <v>1</v>
      </c>
      <c r="N298" s="113">
        <v>6</v>
      </c>
      <c r="O298" s="114">
        <f>IF(N298=0,0,IF(N298&lt;10,1,IF(MOD(N298,30)&lt;10,ROUNDDOWN(N298/30,0),ROUNDUP(N298/30,0))))</f>
        <v>1</v>
      </c>
      <c r="P298" s="113">
        <v>9</v>
      </c>
      <c r="Q298" s="114">
        <f>IF(P298=0,0,IF(P298&lt;10,1,IF(MOD(P298,40)&lt;10,ROUNDDOWN(P298/40,0),ROUNDUP(P298/40,0))))</f>
        <v>1</v>
      </c>
      <c r="R298" s="113">
        <v>4</v>
      </c>
      <c r="S298" s="114">
        <f>IF(R298=0,0,IF(R298&lt;10,1,IF(MOD(R298,40)&lt;10,ROUNDDOWN(R298/40,0),ROUNDUP(R298/40,0))))</f>
        <v>1</v>
      </c>
      <c r="T298" s="113">
        <v>2</v>
      </c>
      <c r="U298" s="114">
        <f>IF(T298=0,0,IF(T298&lt;10,1,IF(MOD(T298,40)&lt;10,ROUNDDOWN(T298/40,0),ROUNDUP(T298/40,0))))</f>
        <v>1</v>
      </c>
      <c r="V298" s="113">
        <v>7</v>
      </c>
      <c r="W298" s="114">
        <f>IF(V298=0,0,IF(V298&lt;10,1,IF(MOD(V298,40)&lt;10,ROUNDDOWN(V298/40,0),ROUNDUP(V298/40,0))))</f>
        <v>1</v>
      </c>
      <c r="X298" s="113">
        <v>10</v>
      </c>
      <c r="Y298" s="114">
        <f>IF(X298=0,0,IF(X298&lt;10,1,IF(MOD(X298,40)&lt;10,ROUNDDOWN(X298/40,0),ROUNDUP(X298/40,0))))</f>
        <v>1</v>
      </c>
      <c r="Z298" s="113">
        <v>3</v>
      </c>
      <c r="AA298" s="114">
        <f>IF(Z298=0,0,IF(Z298&lt;10,1,IF(MOD(Z298,40)&lt;10,ROUNDDOWN(Z298/40,0),ROUNDUP(Z298/40,0))))</f>
        <v>1</v>
      </c>
      <c r="AB298" s="113"/>
      <c r="AC298" s="114">
        <f>IF(AB298=0,0,IF(AB298&lt;10,1,IF(MOD(AB298,40)&lt;10,ROUNDDOWN(AB298/40,0),ROUNDUP(AB298/40,0))))</f>
        <v>0</v>
      </c>
      <c r="AD298" s="113"/>
      <c r="AE298" s="114">
        <f>IF(AD298=0,0,IF(AD298&lt;10,1,IF(MOD(AD298,40)&lt;10,ROUNDDOWN(AD298/40,0),ROUNDUP(AD298/40,0))))</f>
        <v>0</v>
      </c>
      <c r="AF298" s="114"/>
      <c r="AG298" s="114">
        <f>IF(AF298=0,0,IF(AF298&lt;10,1,IF(MOD(AF298,40)&lt;10,ROUNDDOWN(AF298/40,0),ROUNDUP(AF298/40,0))))</f>
        <v>0</v>
      </c>
      <c r="AH298" s="113"/>
      <c r="AI298" s="114">
        <f>IF(AH298=0,0,IF(AH298&lt;10,1,IF(MOD(AH298,40)&lt;10,ROUNDDOWN(AH298/40,0),ROUNDUP(AH298/40,0))))</f>
        <v>0</v>
      </c>
      <c r="AJ298" s="113"/>
      <c r="AK298" s="114">
        <f>IF(AJ298=0,0,IF(AJ298&lt;10,1,IF(MOD(AJ298,40)&lt;10,ROUNDDOWN(AJ298/40,0),ROUNDUP(AJ298/40,0))))</f>
        <v>0</v>
      </c>
      <c r="AL298" s="113"/>
      <c r="AM298" s="114">
        <f>IF(AL298=0,0,IF(AL298&lt;10,1,IF(MOD(AL298,40)&lt;10,ROUNDDOWN(AL298/40,0),ROUNDUP(AL298/40,0))))</f>
        <v>0</v>
      </c>
      <c r="AN298" s="113">
        <f>SUM(J298+L298+N298+P298+R298+T298+V298+X298+Z298+AB298+AD298+AF298+AH298+AJ298+AL298)</f>
        <v>45</v>
      </c>
      <c r="AO298" s="113">
        <f>SUM(K298+M298+O298+Q298+S298+U298+W298+Y298+AA298+AC298+AE298+AG298+AI298+AK298+AM298)</f>
        <v>9</v>
      </c>
      <c r="AP298" s="113">
        <v>1</v>
      </c>
      <c r="AQ298" s="113">
        <v>3</v>
      </c>
      <c r="AR298" s="113">
        <f>SUM(AP298:AQ298)</f>
        <v>4</v>
      </c>
      <c r="AS298" s="142">
        <v>1</v>
      </c>
      <c r="AT298" s="185">
        <v>0</v>
      </c>
      <c r="AU298" s="142">
        <v>2</v>
      </c>
      <c r="AV298" s="185">
        <v>1</v>
      </c>
      <c r="AW298" s="142">
        <f>SUM(AS298:AV298)</f>
        <v>4</v>
      </c>
      <c r="AX298" s="128">
        <f>IF(AN298&lt;=0,0,IF(AN298&lt;=359,1,IF(AN298&lt;=719,2,IF(AN298&lt;=1079,3,IF(AN298&lt;=1679,4,IF(AN298&lt;=1680,5,IF(AN298&lt;=1680,1,5)))))))</f>
        <v>1</v>
      </c>
      <c r="AY298" s="129">
        <f>IF(AN298&gt;120,ROUND(((((K298+M298+O298)*30)+(J298+L298+N298))/50+(((Q298+S298+U298+W298+Y298+AA298)*40)+(P298+R298+T298+V298+X298+Z298))/50+(AC298+AE298+AG298+AI298+AK298+AM298)*2),0),IF((J298+L298+N298+P298+R298+T298+V298+X298+Z298)&lt;=0,0,IF((J298+L298+N298+P298+R298+T298+V298+X298+Z298)&lt;=20,1,IF((J298+L298+N298+P298+R298+T298+V298+X298+Z298)&lt;=40,2,IF((J298+L298+N298+P298+R298+T298+V298+X298+Z298)&lt;=60,3,IF((J298+L298+N298+P298+R298+T298+V298+X298+Z298)&lt;=80,4,IF((J298+L298+N298+P298+R298+T298+V298+X298+Z298)&lt;=100,5,IF((J298+L298+N298+P298+R298+T298+V298+X298+Z298)&lt;=120,6,0)))))))+((AC298+AE298+AG298+AI298+AK298+AM298)*2))</f>
        <v>3</v>
      </c>
      <c r="AZ298" s="113">
        <f>SUM(AX298:AY298)</f>
        <v>4</v>
      </c>
      <c r="BA298" s="113">
        <f>SUM(AP298)-AX298</f>
        <v>0</v>
      </c>
      <c r="BB298" s="113">
        <f>SUM(AQ298)-AY298</f>
        <v>0</v>
      </c>
      <c r="BC298" s="113">
        <f>SUM(AR298)-AZ298</f>
        <v>0</v>
      </c>
      <c r="BD298" s="130">
        <f>SUM(BC298)/AZ298*100</f>
        <v>0</v>
      </c>
      <c r="BE298" s="113">
        <v>0</v>
      </c>
      <c r="BF298" s="113"/>
      <c r="BG298" s="113"/>
      <c r="BH298" s="113">
        <f>SUM(BC298)-BE298-BF298+BG298</f>
        <v>0</v>
      </c>
      <c r="BI298" s="130">
        <f>SUM(BH298)/AZ298*100</f>
        <v>0</v>
      </c>
      <c r="BK298" s="112"/>
      <c r="BL298" s="150"/>
      <c r="BM298" s="112"/>
      <c r="BN298" s="112"/>
      <c r="BO298" s="112"/>
      <c r="BP298" s="112"/>
      <c r="BQ298" s="112"/>
      <c r="BR298" s="112"/>
      <c r="BS298" s="112"/>
      <c r="BT298" s="112"/>
      <c r="BU298" s="112"/>
      <c r="BV298" s="112"/>
      <c r="BW298" s="112"/>
      <c r="BX298" s="112"/>
      <c r="BY298" s="112"/>
      <c r="BZ298" s="112"/>
      <c r="CA298" s="112"/>
      <c r="CB298" s="112"/>
      <c r="CC298" s="112"/>
      <c r="CD298" s="112"/>
      <c r="CE298" s="112"/>
      <c r="CF298" s="112"/>
      <c r="CG298" s="112"/>
      <c r="CH298" s="112"/>
      <c r="CI298" s="112"/>
      <c r="CJ298" s="112"/>
      <c r="CK298" s="112"/>
      <c r="CL298" s="112"/>
      <c r="CM298" s="112"/>
      <c r="CN298" s="112"/>
      <c r="CO298" s="112"/>
    </row>
    <row r="299" spans="1:93" s="161" customFormat="1">
      <c r="A299" s="154"/>
      <c r="B299" s="154"/>
      <c r="C299" s="155" t="s">
        <v>369</v>
      </c>
      <c r="D299" s="155"/>
      <c r="E299" s="155"/>
      <c r="F299" s="155"/>
      <c r="G299" s="154"/>
      <c r="H299" s="154"/>
      <c r="I299" s="154"/>
      <c r="J299" s="156" t="s">
        <v>402</v>
      </c>
      <c r="K299" s="157"/>
      <c r="L299" s="154"/>
      <c r="M299" s="157"/>
      <c r="N299" s="154"/>
      <c r="O299" s="157"/>
      <c r="P299" s="154"/>
      <c r="Q299" s="157"/>
      <c r="R299" s="154"/>
      <c r="S299" s="157"/>
      <c r="T299" s="154"/>
      <c r="U299" s="157"/>
      <c r="V299" s="154"/>
      <c r="W299" s="157"/>
      <c r="X299" s="154"/>
      <c r="Y299" s="157"/>
      <c r="Z299" s="154"/>
      <c r="AA299" s="157"/>
      <c r="AB299" s="154"/>
      <c r="AC299" s="157"/>
      <c r="AD299" s="154"/>
      <c r="AE299" s="157"/>
      <c r="AF299" s="157"/>
      <c r="AG299" s="157"/>
      <c r="AH299" s="154"/>
      <c r="AI299" s="157"/>
      <c r="AJ299" s="154"/>
      <c r="AK299" s="157"/>
      <c r="AL299" s="154"/>
      <c r="AM299" s="157"/>
      <c r="AN299" s="154"/>
      <c r="AO299" s="154"/>
      <c r="AP299" s="154"/>
      <c r="AQ299" s="154"/>
      <c r="AR299" s="154"/>
      <c r="AS299" s="154"/>
      <c r="AT299" s="185"/>
      <c r="AU299" s="154"/>
      <c r="AV299" s="185"/>
      <c r="AW299" s="154"/>
      <c r="AX299" s="158"/>
      <c r="AY299" s="159"/>
      <c r="AZ299" s="154"/>
      <c r="BA299" s="154"/>
      <c r="BB299" s="154"/>
      <c r="BC299" s="154"/>
      <c r="BD299" s="160"/>
      <c r="BE299" s="154"/>
      <c r="BF299" s="154"/>
      <c r="BG299" s="154"/>
      <c r="BH299" s="154"/>
      <c r="BI299" s="160"/>
      <c r="BK299" s="162"/>
      <c r="BL299" s="150"/>
      <c r="BM299" s="162"/>
      <c r="BN299" s="162"/>
      <c r="BO299" s="162"/>
      <c r="BP299" s="162"/>
      <c r="BQ299" s="162"/>
      <c r="BR299" s="162"/>
      <c r="BS299" s="162"/>
      <c r="BT299" s="162"/>
      <c r="BU299" s="162"/>
      <c r="BV299" s="162"/>
      <c r="BW299" s="162"/>
      <c r="BX299" s="162"/>
      <c r="BY299" s="162"/>
      <c r="BZ299" s="162"/>
      <c r="CA299" s="162"/>
      <c r="CB299" s="162"/>
      <c r="CC299" s="162"/>
      <c r="CD299" s="162"/>
      <c r="CE299" s="162"/>
      <c r="CF299" s="162"/>
      <c r="CG299" s="162"/>
      <c r="CH299" s="162"/>
      <c r="CI299" s="162"/>
      <c r="CJ299" s="162"/>
      <c r="CK299" s="162"/>
      <c r="CL299" s="162"/>
      <c r="CM299" s="162"/>
      <c r="CN299" s="162"/>
      <c r="CO299" s="162"/>
    </row>
    <row r="300" spans="1:93" s="161" customFormat="1">
      <c r="A300" s="154"/>
      <c r="B300" s="154"/>
      <c r="C300" s="155" t="s">
        <v>513</v>
      </c>
      <c r="D300" s="155"/>
      <c r="E300" s="155"/>
      <c r="F300" s="155"/>
      <c r="G300" s="154"/>
      <c r="H300" s="154"/>
      <c r="I300" s="154"/>
      <c r="J300" s="156" t="s">
        <v>599</v>
      </c>
      <c r="K300" s="157"/>
      <c r="L300" s="154"/>
      <c r="M300" s="157"/>
      <c r="N300" s="154"/>
      <c r="O300" s="157"/>
      <c r="P300" s="154"/>
      <c r="Q300" s="157"/>
      <c r="R300" s="154"/>
      <c r="S300" s="157"/>
      <c r="T300" s="154"/>
      <c r="U300" s="157"/>
      <c r="V300" s="154"/>
      <c r="W300" s="157"/>
      <c r="X300" s="154"/>
      <c r="Y300" s="157"/>
      <c r="Z300" s="154"/>
      <c r="AA300" s="157"/>
      <c r="AB300" s="154"/>
      <c r="AC300" s="157"/>
      <c r="AD300" s="154"/>
      <c r="AE300" s="157"/>
      <c r="AF300" s="157"/>
      <c r="AG300" s="157"/>
      <c r="AH300" s="154"/>
      <c r="AI300" s="157"/>
      <c r="AJ300" s="154"/>
      <c r="AK300" s="157"/>
      <c r="AL300" s="154"/>
      <c r="AM300" s="157"/>
      <c r="AN300" s="154"/>
      <c r="AO300" s="154"/>
      <c r="AP300" s="154"/>
      <c r="AQ300" s="154"/>
      <c r="AR300" s="154"/>
      <c r="AS300" s="154"/>
      <c r="AT300" s="185"/>
      <c r="AU300" s="154"/>
      <c r="AV300" s="185"/>
      <c r="AW300" s="154"/>
      <c r="AX300" s="158"/>
      <c r="AY300" s="159"/>
      <c r="AZ300" s="154"/>
      <c r="BA300" s="154"/>
      <c r="BB300" s="154"/>
      <c r="BC300" s="154"/>
      <c r="BD300" s="160"/>
      <c r="BE300" s="154"/>
      <c r="BF300" s="154"/>
      <c r="BG300" s="154"/>
      <c r="BH300" s="154"/>
      <c r="BI300" s="160"/>
      <c r="BK300" s="162"/>
      <c r="BL300" s="150"/>
      <c r="BM300" s="162"/>
      <c r="BN300" s="162"/>
      <c r="BO300" s="162"/>
      <c r="BP300" s="162"/>
      <c r="BQ300" s="162"/>
      <c r="BR300" s="162"/>
      <c r="BS300" s="162"/>
      <c r="BT300" s="162"/>
      <c r="BU300" s="162"/>
      <c r="BV300" s="162"/>
      <c r="BW300" s="162"/>
      <c r="BX300" s="162"/>
      <c r="BY300" s="162"/>
      <c r="BZ300" s="162"/>
      <c r="CA300" s="162"/>
      <c r="CB300" s="162"/>
      <c r="CC300" s="162"/>
      <c r="CD300" s="162"/>
      <c r="CE300" s="162"/>
      <c r="CF300" s="162"/>
      <c r="CG300" s="162"/>
      <c r="CH300" s="162"/>
      <c r="CI300" s="162"/>
      <c r="CJ300" s="162"/>
      <c r="CK300" s="162"/>
      <c r="CL300" s="162"/>
      <c r="CM300" s="162"/>
      <c r="CN300" s="162"/>
      <c r="CO300" s="162"/>
    </row>
    <row r="301" spans="1:93" s="111" customFormat="1">
      <c r="A301" s="113">
        <v>98</v>
      </c>
      <c r="B301" s="113">
        <v>40010126</v>
      </c>
      <c r="C301" s="126" t="s">
        <v>150</v>
      </c>
      <c r="D301" s="126" t="s">
        <v>205</v>
      </c>
      <c r="E301" s="126" t="s">
        <v>185</v>
      </c>
      <c r="F301" s="126" t="s">
        <v>181</v>
      </c>
      <c r="G301" s="113">
        <v>35</v>
      </c>
      <c r="H301" s="113">
        <v>1</v>
      </c>
      <c r="I301" s="113" t="s">
        <v>283</v>
      </c>
      <c r="J301" s="113">
        <v>0</v>
      </c>
      <c r="K301" s="114">
        <f>IF(J301=0,0,IF(J301&lt;10,1,IF(MOD(J301,30)&lt;10,ROUNDDOWN(J301/30,0),ROUNDUP(J301/30,0))))</f>
        <v>0</v>
      </c>
      <c r="L301" s="113">
        <v>8</v>
      </c>
      <c r="M301" s="114">
        <f>IF(L301=0,0,IF(L301&lt;10,1,IF(MOD(L301,30)&lt;10,ROUNDDOWN(L301/30,0),ROUNDUP(L301/30,0))))</f>
        <v>1</v>
      </c>
      <c r="N301" s="113">
        <v>9</v>
      </c>
      <c r="O301" s="114">
        <f>IF(N301=0,0,IF(N301&lt;10,1,IF(MOD(N301,30)&lt;10,ROUNDDOWN(N301/30,0),ROUNDUP(N301/30,0))))</f>
        <v>1</v>
      </c>
      <c r="P301" s="113">
        <v>5</v>
      </c>
      <c r="Q301" s="114">
        <f>IF(P301=0,0,IF(P301&lt;10,1,IF(MOD(P301,40)&lt;10,ROUNDDOWN(P301/40,0),ROUNDUP(P301/40,0))))</f>
        <v>1</v>
      </c>
      <c r="R301" s="113">
        <v>3</v>
      </c>
      <c r="S301" s="114">
        <f>IF(R301=0,0,IF(R301&lt;10,1,IF(MOD(R301,40)&lt;10,ROUNDDOWN(R301/40,0),ROUNDUP(R301/40,0))))</f>
        <v>1</v>
      </c>
      <c r="T301" s="113">
        <v>9</v>
      </c>
      <c r="U301" s="114">
        <f>IF(T301=0,0,IF(T301&lt;10,1,IF(MOD(T301,40)&lt;10,ROUNDDOWN(T301/40,0),ROUNDUP(T301/40,0))))</f>
        <v>1</v>
      </c>
      <c r="V301" s="113">
        <v>8</v>
      </c>
      <c r="W301" s="114">
        <f>IF(V301=0,0,IF(V301&lt;10,1,IF(MOD(V301,40)&lt;10,ROUNDDOWN(V301/40,0),ROUNDUP(V301/40,0))))</f>
        <v>1</v>
      </c>
      <c r="X301" s="113">
        <v>5</v>
      </c>
      <c r="Y301" s="114">
        <f>IF(X301=0,0,IF(X301&lt;10,1,IF(MOD(X301,40)&lt;10,ROUNDDOWN(X301/40,0),ROUNDUP(X301/40,0))))</f>
        <v>1</v>
      </c>
      <c r="Z301" s="113">
        <v>6</v>
      </c>
      <c r="AA301" s="114">
        <f>IF(Z301=0,0,IF(Z301&lt;10,1,IF(MOD(Z301,40)&lt;10,ROUNDDOWN(Z301/40,0),ROUNDUP(Z301/40,0))))</f>
        <v>1</v>
      </c>
      <c r="AB301" s="113"/>
      <c r="AC301" s="114">
        <f>IF(AB301=0,0,IF(AB301&lt;10,1,IF(MOD(AB301,40)&lt;10,ROUNDDOWN(AB301/40,0),ROUNDUP(AB301/40,0))))</f>
        <v>0</v>
      </c>
      <c r="AD301" s="113"/>
      <c r="AE301" s="114">
        <f>IF(AD301=0,0,IF(AD301&lt;10,1,IF(MOD(AD301,40)&lt;10,ROUNDDOWN(AD301/40,0),ROUNDUP(AD301/40,0))))</f>
        <v>0</v>
      </c>
      <c r="AF301" s="114"/>
      <c r="AG301" s="114">
        <f>IF(AF301=0,0,IF(AF301&lt;10,1,IF(MOD(AF301,40)&lt;10,ROUNDDOWN(AF301/40,0),ROUNDUP(AF301/40,0))))</f>
        <v>0</v>
      </c>
      <c r="AH301" s="113"/>
      <c r="AI301" s="114">
        <f>IF(AH301=0,0,IF(AH301&lt;10,1,IF(MOD(AH301,40)&lt;10,ROUNDDOWN(AH301/40,0),ROUNDUP(AH301/40,0))))</f>
        <v>0</v>
      </c>
      <c r="AJ301" s="113"/>
      <c r="AK301" s="114">
        <f>IF(AJ301=0,0,IF(AJ301&lt;10,1,IF(MOD(AJ301,40)&lt;10,ROUNDDOWN(AJ301/40,0),ROUNDUP(AJ301/40,0))))</f>
        <v>0</v>
      </c>
      <c r="AL301" s="113"/>
      <c r="AM301" s="114">
        <f>IF(AL301=0,0,IF(AL301&lt;10,1,IF(MOD(AL301,40)&lt;10,ROUNDDOWN(AL301/40,0),ROUNDUP(AL301/40,0))))</f>
        <v>0</v>
      </c>
      <c r="AN301" s="113">
        <f>SUM(J301+L301+N301+P301+R301+T301+V301+X301+Z301+AB301+AD301+AF301+AH301+AJ301+AL301)</f>
        <v>53</v>
      </c>
      <c r="AO301" s="113">
        <f>SUM(K301+M301+O301+Q301+S301+U301+W301+Y301+AA301+AC301+AE301+AG301+AI301+AK301+AM301)</f>
        <v>8</v>
      </c>
      <c r="AP301" s="113">
        <v>1</v>
      </c>
      <c r="AQ301" s="113">
        <v>3</v>
      </c>
      <c r="AR301" s="113">
        <f>SUM(AP301:AQ301)</f>
        <v>4</v>
      </c>
      <c r="AS301" s="142">
        <v>1</v>
      </c>
      <c r="AT301" s="185">
        <v>0</v>
      </c>
      <c r="AU301" s="142">
        <v>3</v>
      </c>
      <c r="AV301" s="185">
        <v>0</v>
      </c>
      <c r="AW301" s="142">
        <f>SUM(AS301:AV301)</f>
        <v>4</v>
      </c>
      <c r="AX301" s="128">
        <f>IF(AN301&lt;=0,0,IF(AN301&lt;=359,1,IF(AN301&lt;=719,2,IF(AN301&lt;=1079,3,IF(AN301&lt;=1679,4,IF(AN301&lt;=1680,5,IF(AN301&lt;=1680,1,5)))))))</f>
        <v>1</v>
      </c>
      <c r="AY301" s="129">
        <f>IF(AN301&gt;120,ROUND(((((K301+M301+O301)*30)+(J301+L301+N301))/50+(((Q301+S301+U301+W301+Y301+AA301)*40)+(P301+R301+T301+V301+X301+Z301))/50+(AC301+AE301+AG301+AI301+AK301+AM301)*2),0),IF((J301+L301+N301+P301+R301+T301+V301+X301+Z301)&lt;=0,0,IF((J301+L301+N301+P301+R301+T301+V301+X301+Z301)&lt;=20,1,IF((J301+L301+N301+P301+R301+T301+V301+X301+Z301)&lt;=40,2,IF((J301+L301+N301+P301+R301+T301+V301+X301+Z301)&lt;=60,3,IF((J301+L301+N301+P301+R301+T301+V301+X301+Z301)&lt;=80,4,IF((J301+L301+N301+P301+R301+T301+V301+X301+Z301)&lt;=100,5,IF((J301+L301+N301+P301+R301+T301+V301+X301+Z301)&lt;=120,6,0)))))))+((AC301+AE301+AG301+AI301+AK301+AM301)*2))</f>
        <v>3</v>
      </c>
      <c r="AZ301" s="113">
        <f>SUM(AX301:AY301)</f>
        <v>4</v>
      </c>
      <c r="BA301" s="113">
        <f>SUM(AP301)-AX301</f>
        <v>0</v>
      </c>
      <c r="BB301" s="113">
        <f>SUM(AQ301)-AY301</f>
        <v>0</v>
      </c>
      <c r="BC301" s="113">
        <f>SUM(AR301)-AZ301</f>
        <v>0</v>
      </c>
      <c r="BD301" s="130">
        <f>SUM(BC301)/AZ301*100</f>
        <v>0</v>
      </c>
      <c r="BE301" s="113">
        <v>0</v>
      </c>
      <c r="BF301" s="113"/>
      <c r="BG301" s="113"/>
      <c r="BH301" s="113">
        <f>SUM(BC301)-BE301-BF301+BG301</f>
        <v>0</v>
      </c>
      <c r="BI301" s="130">
        <f>SUM(BH301)/AZ301*100</f>
        <v>0</v>
      </c>
      <c r="BK301" s="112"/>
      <c r="BL301" s="150"/>
      <c r="BM301" s="112"/>
      <c r="BN301" s="112"/>
      <c r="BO301" s="112"/>
      <c r="BP301" s="112"/>
      <c r="BQ301" s="112"/>
      <c r="BR301" s="112"/>
      <c r="BS301" s="112"/>
      <c r="BT301" s="112"/>
      <c r="BU301" s="112"/>
      <c r="BV301" s="112"/>
      <c r="BW301" s="112"/>
      <c r="BX301" s="112"/>
      <c r="BY301" s="112"/>
      <c r="BZ301" s="112"/>
      <c r="CA301" s="112"/>
      <c r="CB301" s="112"/>
      <c r="CC301" s="112"/>
      <c r="CD301" s="112"/>
      <c r="CE301" s="112"/>
      <c r="CF301" s="112"/>
      <c r="CG301" s="112"/>
      <c r="CH301" s="112"/>
      <c r="CI301" s="112"/>
      <c r="CJ301" s="112"/>
      <c r="CK301" s="112"/>
      <c r="CL301" s="112"/>
      <c r="CM301" s="112"/>
      <c r="CN301" s="112"/>
      <c r="CO301" s="112"/>
    </row>
    <row r="302" spans="1:93" s="111" customFormat="1">
      <c r="A302" s="113"/>
      <c r="B302" s="113"/>
      <c r="C302" s="155" t="s">
        <v>369</v>
      </c>
      <c r="D302" s="126"/>
      <c r="E302" s="126"/>
      <c r="F302" s="126"/>
      <c r="G302" s="113"/>
      <c r="H302" s="113"/>
      <c r="I302" s="113"/>
      <c r="J302" s="151" t="s">
        <v>486</v>
      </c>
      <c r="K302" s="114"/>
      <c r="L302" s="113"/>
      <c r="M302" s="114"/>
      <c r="N302" s="113"/>
      <c r="O302" s="114"/>
      <c r="P302" s="113"/>
      <c r="Q302" s="114"/>
      <c r="R302" s="113"/>
      <c r="S302" s="114"/>
      <c r="T302" s="113"/>
      <c r="U302" s="114"/>
      <c r="V302" s="113"/>
      <c r="W302" s="114"/>
      <c r="X302" s="113"/>
      <c r="Y302" s="114"/>
      <c r="Z302" s="113"/>
      <c r="AA302" s="114"/>
      <c r="AB302" s="113"/>
      <c r="AC302" s="114"/>
      <c r="AD302" s="113"/>
      <c r="AE302" s="114"/>
      <c r="AF302" s="114"/>
      <c r="AG302" s="114"/>
      <c r="AH302" s="113"/>
      <c r="AI302" s="114"/>
      <c r="AJ302" s="113"/>
      <c r="AK302" s="114"/>
      <c r="AL302" s="113"/>
      <c r="AM302" s="114"/>
      <c r="AN302" s="127"/>
      <c r="AO302" s="113"/>
      <c r="AP302" s="113"/>
      <c r="AQ302" s="113"/>
      <c r="AR302" s="113"/>
      <c r="AS302" s="142"/>
      <c r="AT302" s="185"/>
      <c r="AU302" s="142"/>
      <c r="AV302" s="185"/>
      <c r="AW302" s="142"/>
      <c r="AX302" s="128"/>
      <c r="AY302" s="129"/>
      <c r="AZ302" s="113"/>
      <c r="BA302" s="113"/>
      <c r="BB302" s="113"/>
      <c r="BC302" s="113"/>
      <c r="BD302" s="130"/>
      <c r="BE302" s="113"/>
      <c r="BF302" s="113"/>
      <c r="BG302" s="113"/>
      <c r="BH302" s="113"/>
      <c r="BI302" s="130"/>
      <c r="BK302" s="112"/>
      <c r="BL302" s="150"/>
      <c r="BM302" s="112"/>
      <c r="BN302" s="112"/>
      <c r="BO302" s="112"/>
      <c r="BP302" s="112"/>
      <c r="BQ302" s="112"/>
      <c r="BR302" s="112"/>
      <c r="BS302" s="112"/>
      <c r="BT302" s="112"/>
      <c r="BU302" s="112"/>
      <c r="BV302" s="112"/>
      <c r="BW302" s="112"/>
      <c r="BX302" s="112"/>
      <c r="BY302" s="112"/>
      <c r="BZ302" s="112"/>
      <c r="CA302" s="112"/>
      <c r="CB302" s="112"/>
      <c r="CC302" s="112"/>
      <c r="CD302" s="112"/>
      <c r="CE302" s="112"/>
      <c r="CF302" s="112"/>
      <c r="CG302" s="112"/>
      <c r="CH302" s="112"/>
      <c r="CI302" s="112"/>
      <c r="CJ302" s="112"/>
      <c r="CK302" s="112"/>
      <c r="CL302" s="112"/>
      <c r="CM302" s="112"/>
      <c r="CN302" s="112"/>
      <c r="CO302" s="112"/>
    </row>
    <row r="303" spans="1:93" s="161" customFormat="1">
      <c r="A303" s="154"/>
      <c r="B303" s="154"/>
      <c r="C303" s="155" t="s">
        <v>513</v>
      </c>
      <c r="D303" s="155"/>
      <c r="E303" s="155"/>
      <c r="F303" s="155"/>
      <c r="G303" s="154"/>
      <c r="H303" s="154"/>
      <c r="I303" s="154"/>
      <c r="J303" s="156" t="s">
        <v>601</v>
      </c>
      <c r="K303" s="157"/>
      <c r="L303" s="154"/>
      <c r="M303" s="157"/>
      <c r="N303" s="154"/>
      <c r="O303" s="157"/>
      <c r="P303" s="154"/>
      <c r="Q303" s="157"/>
      <c r="R303" s="154"/>
      <c r="S303" s="157"/>
      <c r="T303" s="154"/>
      <c r="U303" s="157"/>
      <c r="V303" s="154"/>
      <c r="W303" s="157"/>
      <c r="X303" s="154"/>
      <c r="Y303" s="157"/>
      <c r="Z303" s="154"/>
      <c r="AA303" s="157"/>
      <c r="AB303" s="154"/>
      <c r="AC303" s="157"/>
      <c r="AD303" s="154"/>
      <c r="AE303" s="157"/>
      <c r="AF303" s="157"/>
      <c r="AG303" s="157"/>
      <c r="AH303" s="154"/>
      <c r="AI303" s="157"/>
      <c r="AJ303" s="154"/>
      <c r="AK303" s="157"/>
      <c r="AL303" s="154"/>
      <c r="AM303" s="157"/>
      <c r="AN303" s="163"/>
      <c r="AO303" s="154"/>
      <c r="AP303" s="154"/>
      <c r="AQ303" s="154"/>
      <c r="AR303" s="154"/>
      <c r="AS303" s="154"/>
      <c r="AT303" s="185"/>
      <c r="AU303" s="154"/>
      <c r="AV303" s="185"/>
      <c r="AW303" s="154"/>
      <c r="AX303" s="158"/>
      <c r="AY303" s="159"/>
      <c r="AZ303" s="154"/>
      <c r="BA303" s="154"/>
      <c r="BB303" s="154"/>
      <c r="BC303" s="154"/>
      <c r="BD303" s="160"/>
      <c r="BE303" s="154"/>
      <c r="BF303" s="154"/>
      <c r="BG303" s="154"/>
      <c r="BH303" s="154"/>
      <c r="BI303" s="160"/>
      <c r="BK303" s="162"/>
      <c r="BL303" s="150"/>
      <c r="BM303" s="162"/>
      <c r="BN303" s="162"/>
      <c r="BO303" s="162"/>
      <c r="BP303" s="162"/>
      <c r="BQ303" s="162"/>
      <c r="BR303" s="162"/>
      <c r="BS303" s="162"/>
      <c r="BT303" s="162"/>
      <c r="BU303" s="162"/>
      <c r="BV303" s="162"/>
      <c r="BW303" s="162"/>
      <c r="BX303" s="162"/>
      <c r="BY303" s="162"/>
      <c r="BZ303" s="162"/>
      <c r="CA303" s="162"/>
      <c r="CB303" s="162"/>
      <c r="CC303" s="162"/>
      <c r="CD303" s="162"/>
      <c r="CE303" s="162"/>
      <c r="CF303" s="162"/>
      <c r="CG303" s="162"/>
      <c r="CH303" s="162"/>
      <c r="CI303" s="162"/>
      <c r="CJ303" s="162"/>
      <c r="CK303" s="162"/>
      <c r="CL303" s="162"/>
      <c r="CM303" s="162"/>
      <c r="CN303" s="162"/>
      <c r="CO303" s="162"/>
    </row>
    <row r="304" spans="1:93" s="111" customFormat="1">
      <c r="A304" s="113">
        <v>99</v>
      </c>
      <c r="B304" s="113">
        <v>40010155</v>
      </c>
      <c r="C304" s="126" t="s">
        <v>148</v>
      </c>
      <c r="D304" s="126" t="s">
        <v>210</v>
      </c>
      <c r="E304" s="126" t="s">
        <v>184</v>
      </c>
      <c r="F304" s="126" t="s">
        <v>181</v>
      </c>
      <c r="G304" s="113">
        <v>35</v>
      </c>
      <c r="H304" s="113">
        <v>4</v>
      </c>
      <c r="I304" s="113" t="s">
        <v>283</v>
      </c>
      <c r="J304" s="113">
        <v>0</v>
      </c>
      <c r="K304" s="114">
        <f>IF(J304=0,0,IF(J304&lt;10,1,IF(MOD(J304,30)&lt;10,ROUNDDOWN(J304/30,0),ROUNDUP(J304/30,0))))</f>
        <v>0</v>
      </c>
      <c r="L304" s="113">
        <v>9</v>
      </c>
      <c r="M304" s="114">
        <f>IF(L304=0,0,IF(L304&lt;10,1,IF(MOD(L304,30)&lt;10,ROUNDDOWN(L304/30,0),ROUNDUP(L304/30,0))))</f>
        <v>1</v>
      </c>
      <c r="N304" s="113">
        <v>12</v>
      </c>
      <c r="O304" s="114">
        <f>IF(N304=0,0,IF(N304&lt;10,1,IF(MOD(N304,30)&lt;10,ROUNDDOWN(N304/30,0),ROUNDUP(N304/30,0))))</f>
        <v>1</v>
      </c>
      <c r="P304" s="113">
        <v>8</v>
      </c>
      <c r="Q304" s="114">
        <f>IF(P304=0,0,IF(P304&lt;10,1,IF(MOD(P304,40)&lt;10,ROUNDDOWN(P304/40,0),ROUNDUP(P304/40,0))))</f>
        <v>1</v>
      </c>
      <c r="R304" s="113">
        <v>13</v>
      </c>
      <c r="S304" s="114">
        <f>IF(R304=0,0,IF(R304&lt;10,1,IF(MOD(R304,40)&lt;10,ROUNDDOWN(R304/40,0),ROUNDUP(R304/40,0))))</f>
        <v>1</v>
      </c>
      <c r="T304" s="113">
        <v>5</v>
      </c>
      <c r="U304" s="114">
        <f>IF(T304=0,0,IF(T304&lt;10,1,IF(MOD(T304,40)&lt;10,ROUNDDOWN(T304/40,0),ROUNDUP(T304/40,0))))</f>
        <v>1</v>
      </c>
      <c r="V304" s="113">
        <v>10</v>
      </c>
      <c r="W304" s="114">
        <f>IF(V304=0,0,IF(V304&lt;10,1,IF(MOD(V304,40)&lt;10,ROUNDDOWN(V304/40,0),ROUNDUP(V304/40,0))))</f>
        <v>1</v>
      </c>
      <c r="X304" s="113">
        <v>6</v>
      </c>
      <c r="Y304" s="114">
        <f>IF(X304=0,0,IF(X304&lt;10,1,IF(MOD(X304,40)&lt;10,ROUNDDOWN(X304/40,0),ROUNDUP(X304/40,0))))</f>
        <v>1</v>
      </c>
      <c r="Z304" s="113">
        <v>10</v>
      </c>
      <c r="AA304" s="114">
        <f>IF(Z304=0,0,IF(Z304&lt;10,1,IF(MOD(Z304,40)&lt;10,ROUNDDOWN(Z304/40,0),ROUNDUP(Z304/40,0))))</f>
        <v>1</v>
      </c>
      <c r="AB304" s="113"/>
      <c r="AC304" s="114">
        <f>IF(AB304=0,0,IF(AB304&lt;10,1,IF(MOD(AB304,40)&lt;10,ROUNDDOWN(AB304/40,0),ROUNDUP(AB304/40,0))))</f>
        <v>0</v>
      </c>
      <c r="AD304" s="113"/>
      <c r="AE304" s="114">
        <f>IF(AD304=0,0,IF(AD304&lt;10,1,IF(MOD(AD304,40)&lt;10,ROUNDDOWN(AD304/40,0),ROUNDUP(AD304/40,0))))</f>
        <v>0</v>
      </c>
      <c r="AF304" s="114"/>
      <c r="AG304" s="114">
        <f>IF(AF304=0,0,IF(AF304&lt;10,1,IF(MOD(AF304,40)&lt;10,ROUNDDOWN(AF304/40,0),ROUNDUP(AF304/40,0))))</f>
        <v>0</v>
      </c>
      <c r="AH304" s="113"/>
      <c r="AI304" s="114">
        <f>IF(AH304=0,0,IF(AH304&lt;10,1,IF(MOD(AH304,40)&lt;10,ROUNDDOWN(AH304/40,0),ROUNDUP(AH304/40,0))))</f>
        <v>0</v>
      </c>
      <c r="AJ304" s="113"/>
      <c r="AK304" s="114">
        <f>IF(AJ304=0,0,IF(AJ304&lt;10,1,IF(MOD(AJ304,40)&lt;10,ROUNDDOWN(AJ304/40,0),ROUNDUP(AJ304/40,0))))</f>
        <v>0</v>
      </c>
      <c r="AL304" s="113"/>
      <c r="AM304" s="114">
        <f>IF(AL304=0,0,IF(AL304&lt;10,1,IF(MOD(AL304,40)&lt;10,ROUNDDOWN(AL304/40,0),ROUNDUP(AL304/40,0))))</f>
        <v>0</v>
      </c>
      <c r="AN304" s="113">
        <f>SUM(J304+L304+N304+P304+R304+T304+V304+X304+Z304+AB304+AD304+AF304+AH304+AJ304+AL304)</f>
        <v>73</v>
      </c>
      <c r="AO304" s="113">
        <f>SUM(K304+M304+O304+Q304+S304+U304+W304+Y304+AA304+AC304+AE304+AG304+AI304+AK304+AM304)</f>
        <v>8</v>
      </c>
      <c r="AP304" s="113">
        <v>1</v>
      </c>
      <c r="AQ304" s="113">
        <v>4</v>
      </c>
      <c r="AR304" s="113">
        <f>SUM(AP304:AQ304)</f>
        <v>5</v>
      </c>
      <c r="AS304" s="142">
        <v>1</v>
      </c>
      <c r="AT304" s="185">
        <v>0</v>
      </c>
      <c r="AU304" s="142">
        <v>4</v>
      </c>
      <c r="AV304" s="185">
        <v>0</v>
      </c>
      <c r="AW304" s="142">
        <f>SUM(AS304:AV304)</f>
        <v>5</v>
      </c>
      <c r="AX304" s="128">
        <f>IF(AN304&lt;=0,0,IF(AN304&lt;=359,1,IF(AN304&lt;=719,2,IF(AN304&lt;=1079,3,IF(AN304&lt;=1679,4,IF(AN304&lt;=1680,5,IF(AN304&lt;=1680,1,5)))))))</f>
        <v>1</v>
      </c>
      <c r="AY304" s="129">
        <f>IF(AN304&gt;120,ROUND(((((K304+M304+O304)*30)+(J304+L304+N304))/50+(((Q304+S304+U304+W304+Y304+AA304)*40)+(P304+R304+T304+V304+X304+Z304))/50+(AC304+AE304+AG304+AI304+AK304+AM304)*2),0),IF((J304+L304+N304+P304+R304+T304+V304+X304+Z304)&lt;=0,0,IF((J304+L304+N304+P304+R304+T304+V304+X304+Z304)&lt;=20,1,IF((J304+L304+N304+P304+R304+T304+V304+X304+Z304)&lt;=40,2,IF((J304+L304+N304+P304+R304+T304+V304+X304+Z304)&lt;=60,3,IF((J304+L304+N304+P304+R304+T304+V304+X304+Z304)&lt;=80,4,IF((J304+L304+N304+P304+R304+T304+V304+X304+Z304)&lt;=100,5,IF((J304+L304+N304+P304+R304+T304+V304+X304+Z304)&lt;=120,6,0)))))))+((AC304+AE304+AG304+AI304+AK304+AM304)*2))</f>
        <v>4</v>
      </c>
      <c r="AZ304" s="113">
        <f>SUM(AX304:AY304)</f>
        <v>5</v>
      </c>
      <c r="BA304" s="113">
        <f>SUM(AP304)-AX304</f>
        <v>0</v>
      </c>
      <c r="BB304" s="113">
        <f>SUM(AQ304)-AY304</f>
        <v>0</v>
      </c>
      <c r="BC304" s="113">
        <f>SUM(AR304)-AZ304</f>
        <v>0</v>
      </c>
      <c r="BD304" s="130">
        <f>SUM(BC304)/AZ304*100</f>
        <v>0</v>
      </c>
      <c r="BE304" s="113">
        <v>1</v>
      </c>
      <c r="BF304" s="113"/>
      <c r="BG304" s="113"/>
      <c r="BH304" s="113">
        <f>SUM(BC304)-BE304-BF304+BG304</f>
        <v>-1</v>
      </c>
      <c r="BI304" s="130">
        <f>SUM(BH304)/AZ304*100</f>
        <v>-20</v>
      </c>
      <c r="BK304" s="112"/>
      <c r="BL304" s="150"/>
      <c r="BM304" s="112"/>
      <c r="BN304" s="112"/>
      <c r="BO304" s="112"/>
      <c r="BP304" s="112"/>
      <c r="BQ304" s="112"/>
      <c r="BR304" s="112"/>
      <c r="BS304" s="112"/>
      <c r="BT304" s="112"/>
      <c r="BU304" s="112"/>
      <c r="BV304" s="112"/>
      <c r="BW304" s="112"/>
      <c r="BX304" s="112"/>
      <c r="BY304" s="112"/>
      <c r="BZ304" s="112"/>
      <c r="CA304" s="112"/>
      <c r="CB304" s="112"/>
      <c r="CC304" s="112"/>
      <c r="CD304" s="112"/>
      <c r="CE304" s="112"/>
      <c r="CF304" s="112"/>
      <c r="CG304" s="112"/>
      <c r="CH304" s="112"/>
      <c r="CI304" s="112"/>
      <c r="CJ304" s="112"/>
      <c r="CK304" s="112"/>
      <c r="CL304" s="112"/>
      <c r="CM304" s="112"/>
      <c r="CN304" s="112"/>
      <c r="CO304" s="112"/>
    </row>
    <row r="305" spans="1:93" s="161" customFormat="1">
      <c r="A305" s="154"/>
      <c r="B305" s="154"/>
      <c r="C305" s="155" t="s">
        <v>369</v>
      </c>
      <c r="D305" s="155"/>
      <c r="E305" s="155"/>
      <c r="F305" s="155"/>
      <c r="G305" s="154"/>
      <c r="H305" s="154"/>
      <c r="I305" s="154"/>
      <c r="J305" s="156" t="s">
        <v>488</v>
      </c>
      <c r="K305" s="157"/>
      <c r="L305" s="154"/>
      <c r="M305" s="157"/>
      <c r="N305" s="154"/>
      <c r="O305" s="157"/>
      <c r="P305" s="154"/>
      <c r="Q305" s="157"/>
      <c r="R305" s="154"/>
      <c r="S305" s="157"/>
      <c r="T305" s="154"/>
      <c r="U305" s="157"/>
      <c r="V305" s="154"/>
      <c r="W305" s="157"/>
      <c r="X305" s="154"/>
      <c r="Y305" s="157"/>
      <c r="Z305" s="154"/>
      <c r="AA305" s="157"/>
      <c r="AB305" s="154"/>
      <c r="AC305" s="157"/>
      <c r="AD305" s="154"/>
      <c r="AE305" s="157"/>
      <c r="AF305" s="157"/>
      <c r="AG305" s="157"/>
      <c r="AH305" s="154"/>
      <c r="AI305" s="157"/>
      <c r="AJ305" s="154"/>
      <c r="AK305" s="157"/>
      <c r="AL305" s="154"/>
      <c r="AM305" s="157"/>
      <c r="AN305" s="163"/>
      <c r="AO305" s="154"/>
      <c r="AP305" s="154"/>
      <c r="AQ305" s="154"/>
      <c r="AR305" s="154"/>
      <c r="AS305" s="154"/>
      <c r="AT305" s="185"/>
      <c r="AU305" s="154"/>
      <c r="AV305" s="185"/>
      <c r="AW305" s="154"/>
      <c r="AX305" s="158"/>
      <c r="AY305" s="159"/>
      <c r="AZ305" s="154"/>
      <c r="BA305" s="154"/>
      <c r="BB305" s="154"/>
      <c r="BC305" s="154"/>
      <c r="BD305" s="160"/>
      <c r="BE305" s="154"/>
      <c r="BF305" s="154"/>
      <c r="BG305" s="154"/>
      <c r="BH305" s="154"/>
      <c r="BI305" s="160"/>
      <c r="BK305" s="162"/>
      <c r="BL305" s="150"/>
      <c r="BM305" s="162"/>
      <c r="BN305" s="162"/>
      <c r="BO305" s="162"/>
      <c r="BP305" s="162"/>
      <c r="BQ305" s="162"/>
      <c r="BR305" s="162"/>
      <c r="BS305" s="162"/>
      <c r="BT305" s="162"/>
      <c r="BU305" s="162"/>
      <c r="BV305" s="162"/>
      <c r="BW305" s="162"/>
      <c r="BX305" s="162"/>
      <c r="BY305" s="162"/>
      <c r="BZ305" s="162"/>
      <c r="CA305" s="162"/>
      <c r="CB305" s="162"/>
      <c r="CC305" s="162"/>
      <c r="CD305" s="162"/>
      <c r="CE305" s="162"/>
      <c r="CF305" s="162"/>
      <c r="CG305" s="162"/>
      <c r="CH305" s="162"/>
      <c r="CI305" s="162"/>
      <c r="CJ305" s="162"/>
      <c r="CK305" s="162"/>
      <c r="CL305" s="162"/>
      <c r="CM305" s="162"/>
      <c r="CN305" s="162"/>
      <c r="CO305" s="162"/>
    </row>
    <row r="306" spans="1:93" s="161" customFormat="1">
      <c r="A306" s="154"/>
      <c r="B306" s="154"/>
      <c r="C306" s="155" t="s">
        <v>513</v>
      </c>
      <c r="D306" s="155"/>
      <c r="E306" s="155"/>
      <c r="F306" s="155"/>
      <c r="G306" s="154"/>
      <c r="H306" s="154"/>
      <c r="I306" s="154"/>
      <c r="J306" s="156" t="s">
        <v>607</v>
      </c>
      <c r="K306" s="157"/>
      <c r="L306" s="154"/>
      <c r="M306" s="157"/>
      <c r="N306" s="154"/>
      <c r="O306" s="157"/>
      <c r="P306" s="154"/>
      <c r="Q306" s="157"/>
      <c r="R306" s="154"/>
      <c r="S306" s="157"/>
      <c r="T306" s="154"/>
      <c r="U306" s="157"/>
      <c r="V306" s="154"/>
      <c r="W306" s="157"/>
      <c r="X306" s="154"/>
      <c r="Y306" s="157"/>
      <c r="Z306" s="154"/>
      <c r="AA306" s="157"/>
      <c r="AB306" s="154"/>
      <c r="AC306" s="157"/>
      <c r="AD306" s="154"/>
      <c r="AE306" s="157"/>
      <c r="AF306" s="157"/>
      <c r="AG306" s="157"/>
      <c r="AH306" s="154"/>
      <c r="AI306" s="157"/>
      <c r="AJ306" s="154"/>
      <c r="AK306" s="157"/>
      <c r="AL306" s="154"/>
      <c r="AM306" s="157"/>
      <c r="AN306" s="163"/>
      <c r="AO306" s="154"/>
      <c r="AP306" s="154"/>
      <c r="AQ306" s="154"/>
      <c r="AR306" s="154"/>
      <c r="AS306" s="154"/>
      <c r="AT306" s="185"/>
      <c r="AU306" s="154"/>
      <c r="AV306" s="185"/>
      <c r="AW306" s="154"/>
      <c r="AX306" s="158"/>
      <c r="AY306" s="159"/>
      <c r="AZ306" s="154"/>
      <c r="BA306" s="154"/>
      <c r="BB306" s="154"/>
      <c r="BC306" s="154"/>
      <c r="BD306" s="160"/>
      <c r="BE306" s="154"/>
      <c r="BF306" s="154"/>
      <c r="BG306" s="154"/>
      <c r="BH306" s="154"/>
      <c r="BI306" s="160"/>
      <c r="BK306" s="162"/>
      <c r="BL306" s="150"/>
      <c r="BM306" s="162"/>
      <c r="BN306" s="162"/>
      <c r="BO306" s="162"/>
      <c r="BP306" s="162"/>
      <c r="BQ306" s="162"/>
      <c r="BR306" s="162"/>
      <c r="BS306" s="162"/>
      <c r="BT306" s="162"/>
      <c r="BU306" s="162"/>
      <c r="BV306" s="162"/>
      <c r="BW306" s="162"/>
      <c r="BX306" s="162"/>
      <c r="BY306" s="162"/>
      <c r="BZ306" s="162"/>
      <c r="CA306" s="162"/>
      <c r="CB306" s="162"/>
      <c r="CC306" s="162"/>
      <c r="CD306" s="162"/>
      <c r="CE306" s="162"/>
      <c r="CF306" s="162"/>
      <c r="CG306" s="162"/>
      <c r="CH306" s="162"/>
      <c r="CI306" s="162"/>
      <c r="CJ306" s="162"/>
      <c r="CK306" s="162"/>
      <c r="CL306" s="162"/>
      <c r="CM306" s="162"/>
      <c r="CN306" s="162"/>
      <c r="CO306" s="162"/>
    </row>
    <row r="307" spans="1:93" s="111" customFormat="1">
      <c r="A307" s="113">
        <v>100</v>
      </c>
      <c r="B307" s="113">
        <v>40010071</v>
      </c>
      <c r="C307" s="126" t="s">
        <v>141</v>
      </c>
      <c r="D307" s="126" t="s">
        <v>196</v>
      </c>
      <c r="E307" s="126" t="s">
        <v>183</v>
      </c>
      <c r="F307" s="126" t="s">
        <v>181</v>
      </c>
      <c r="G307" s="113">
        <v>12</v>
      </c>
      <c r="H307" s="113">
        <v>4</v>
      </c>
      <c r="I307" s="113" t="s">
        <v>283</v>
      </c>
      <c r="J307" s="113">
        <v>0</v>
      </c>
      <c r="K307" s="114">
        <f>IF(J307=0,0,IF(J307&lt;10,1,IF(MOD(J307,30)&lt;10,ROUNDDOWN(J307/30,0),ROUNDUP(J307/30,0))))</f>
        <v>0</v>
      </c>
      <c r="L307" s="113">
        <v>15</v>
      </c>
      <c r="M307" s="114">
        <f>IF(L307=0,0,IF(L307&lt;10,1,IF(MOD(L307,30)&lt;10,ROUNDDOWN(L307/30,0),ROUNDUP(L307/30,0))))</f>
        <v>1</v>
      </c>
      <c r="N307" s="113">
        <v>5</v>
      </c>
      <c r="O307" s="114">
        <f>IF(N307=0,0,IF(N307&lt;10,1,IF(MOD(N307,30)&lt;10,ROUNDDOWN(N307/30,0),ROUNDUP(N307/30,0))))</f>
        <v>1</v>
      </c>
      <c r="P307" s="113">
        <v>6</v>
      </c>
      <c r="Q307" s="114">
        <f>IF(P307=0,0,IF(P307&lt;10,1,IF(MOD(P307,40)&lt;10,ROUNDDOWN(P307/40,0),ROUNDUP(P307/40,0))))</f>
        <v>1</v>
      </c>
      <c r="R307" s="113">
        <v>9</v>
      </c>
      <c r="S307" s="114">
        <f>IF(R307=0,0,IF(R307&lt;10,1,IF(MOD(R307,40)&lt;10,ROUNDDOWN(R307/40,0),ROUNDUP(R307/40,0))))</f>
        <v>1</v>
      </c>
      <c r="T307" s="113">
        <v>3</v>
      </c>
      <c r="U307" s="114">
        <f>IF(T307=0,0,IF(T307&lt;10,1,IF(MOD(T307,40)&lt;10,ROUNDDOWN(T307/40,0),ROUNDUP(T307/40,0))))</f>
        <v>1</v>
      </c>
      <c r="V307" s="113">
        <v>10</v>
      </c>
      <c r="W307" s="114">
        <f>IF(V307=0,0,IF(V307&lt;10,1,IF(MOD(V307,40)&lt;10,ROUNDDOWN(V307/40,0),ROUNDUP(V307/40,0))))</f>
        <v>1</v>
      </c>
      <c r="X307" s="113">
        <v>9</v>
      </c>
      <c r="Y307" s="114">
        <f>IF(X307=0,0,IF(X307&lt;10,1,IF(MOD(X307,40)&lt;10,ROUNDDOWN(X307/40,0),ROUNDUP(X307/40,0))))</f>
        <v>1</v>
      </c>
      <c r="Z307" s="113">
        <v>9</v>
      </c>
      <c r="AA307" s="114">
        <f>IF(Z307=0,0,IF(Z307&lt;10,1,IF(MOD(Z307,40)&lt;10,ROUNDDOWN(Z307/40,0),ROUNDUP(Z307/40,0))))</f>
        <v>1</v>
      </c>
      <c r="AB307" s="113"/>
      <c r="AC307" s="114">
        <f>IF(AB307=0,0,IF(AB307&lt;10,1,IF(MOD(AB307,40)&lt;10,ROUNDDOWN(AB307/40,0),ROUNDUP(AB307/40,0))))</f>
        <v>0</v>
      </c>
      <c r="AD307" s="113"/>
      <c r="AE307" s="114">
        <f>IF(AD307=0,0,IF(AD307&lt;10,1,IF(MOD(AD307,40)&lt;10,ROUNDDOWN(AD307/40,0),ROUNDUP(AD307/40,0))))</f>
        <v>0</v>
      </c>
      <c r="AF307" s="114"/>
      <c r="AG307" s="114">
        <f>IF(AF307=0,0,IF(AF307&lt;10,1,IF(MOD(AF307,40)&lt;10,ROUNDDOWN(AF307/40,0),ROUNDUP(AF307/40,0))))</f>
        <v>0</v>
      </c>
      <c r="AH307" s="113"/>
      <c r="AI307" s="114">
        <f>IF(AH307=0,0,IF(AH307&lt;10,1,IF(MOD(AH307,40)&lt;10,ROUNDDOWN(AH307/40,0),ROUNDUP(AH307/40,0))))</f>
        <v>0</v>
      </c>
      <c r="AJ307" s="113"/>
      <c r="AK307" s="114">
        <f>IF(AJ307=0,0,IF(AJ307&lt;10,1,IF(MOD(AJ307,40)&lt;10,ROUNDDOWN(AJ307/40,0),ROUNDUP(AJ307/40,0))))</f>
        <v>0</v>
      </c>
      <c r="AL307" s="113"/>
      <c r="AM307" s="114">
        <f>IF(AL307=0,0,IF(AL307&lt;10,1,IF(MOD(AL307,40)&lt;10,ROUNDDOWN(AL307/40,0),ROUNDUP(AL307/40,0))))</f>
        <v>0</v>
      </c>
      <c r="AN307" s="113">
        <f>SUM(J307+L307+N307+P307+R307+T307+V307+X307+Z307+AB307+AD307+AF307+AH307+AJ307+AL307)</f>
        <v>66</v>
      </c>
      <c r="AO307" s="113">
        <f>SUM(K307+M307+O307+Q307+S307+U307+W307+Y307+AA307+AC307+AE307+AG307+AI307+AK307+AM307)</f>
        <v>8</v>
      </c>
      <c r="AP307" s="113">
        <v>1</v>
      </c>
      <c r="AQ307" s="113">
        <v>4</v>
      </c>
      <c r="AR307" s="113">
        <f>SUM(AP307:AQ307)</f>
        <v>5</v>
      </c>
      <c r="AS307" s="142">
        <v>1</v>
      </c>
      <c r="AT307" s="185">
        <v>0</v>
      </c>
      <c r="AU307" s="142">
        <v>4</v>
      </c>
      <c r="AV307" s="185">
        <v>0</v>
      </c>
      <c r="AW307" s="142">
        <f>SUM(AS307:AV307)</f>
        <v>5</v>
      </c>
      <c r="AX307" s="128">
        <f>IF(AN307&lt;=0,0,IF(AN307&lt;=359,1,IF(AN307&lt;=719,2,IF(AN307&lt;=1079,3,IF(AN307&lt;=1679,4,IF(AN307&lt;=1680,5,IF(AN307&lt;=1680,1,5)))))))</f>
        <v>1</v>
      </c>
      <c r="AY307" s="129">
        <f>IF(AN307&gt;120,ROUND(((((K307+M307+O307)*30)+(J307+L307+N307))/50+(((Q307+S307+U307+W307+Y307+AA307)*40)+(P307+R307+T307+V307+X307+Z307))/50+(AC307+AE307+AG307+AI307+AK307+AM307)*2),0),IF((J307+L307+N307+P307+R307+T307+V307+X307+Z307)&lt;=0,0,IF((J307+L307+N307+P307+R307+T307+V307+X307+Z307)&lt;=20,1,IF((J307+L307+N307+P307+R307+T307+V307+X307+Z307)&lt;=40,2,IF((J307+L307+N307+P307+R307+T307+V307+X307+Z307)&lt;=60,3,IF((J307+L307+N307+P307+R307+T307+V307+X307+Z307)&lt;=80,4,IF((J307+L307+N307+P307+R307+T307+V307+X307+Z307)&lt;=100,5,IF((J307+L307+N307+P307+R307+T307+V307+X307+Z307)&lt;=120,6,0)))))))+((AC307+AE307+AG307+AI307+AK307+AM307)*2))</f>
        <v>4</v>
      </c>
      <c r="AZ307" s="113">
        <f>SUM(AX307:AY307)</f>
        <v>5</v>
      </c>
      <c r="BA307" s="113">
        <f>SUM(AP307)-AX307</f>
        <v>0</v>
      </c>
      <c r="BB307" s="113">
        <f>SUM(AQ307)-AY307</f>
        <v>0</v>
      </c>
      <c r="BC307" s="113">
        <f>SUM(AR307)-AZ307</f>
        <v>0</v>
      </c>
      <c r="BD307" s="130">
        <f>SUM(BC307)/AZ307*100</f>
        <v>0</v>
      </c>
      <c r="BE307" s="113">
        <v>1</v>
      </c>
      <c r="BF307" s="113"/>
      <c r="BG307" s="113"/>
      <c r="BH307" s="113">
        <f>SUM(BC307)-BE307-BF307+BG307</f>
        <v>-1</v>
      </c>
      <c r="BI307" s="130">
        <f>SUM(BH307)/AZ307*100</f>
        <v>-20</v>
      </c>
      <c r="BK307" s="112"/>
      <c r="BL307" s="150"/>
      <c r="BM307" s="112"/>
      <c r="BN307" s="112"/>
      <c r="BO307" s="112"/>
      <c r="BP307" s="112"/>
      <c r="BQ307" s="112"/>
      <c r="BR307" s="112"/>
      <c r="BS307" s="112"/>
      <c r="BT307" s="112"/>
      <c r="BU307" s="112"/>
      <c r="BV307" s="112"/>
      <c r="BW307" s="112"/>
      <c r="BX307" s="112"/>
      <c r="BY307" s="112"/>
      <c r="BZ307" s="112"/>
      <c r="CA307" s="112"/>
      <c r="CB307" s="112"/>
      <c r="CC307" s="112"/>
      <c r="CD307" s="112"/>
      <c r="CE307" s="112"/>
      <c r="CF307" s="112"/>
      <c r="CG307" s="112"/>
      <c r="CH307" s="112"/>
      <c r="CI307" s="112"/>
      <c r="CJ307" s="112"/>
      <c r="CK307" s="112"/>
      <c r="CL307" s="112"/>
      <c r="CM307" s="112"/>
      <c r="CN307" s="112"/>
      <c r="CO307" s="112"/>
    </row>
    <row r="308" spans="1:93" s="161" customFormat="1">
      <c r="A308" s="154"/>
      <c r="B308" s="154"/>
      <c r="C308" s="155" t="s">
        <v>369</v>
      </c>
      <c r="D308" s="155"/>
      <c r="E308" s="155"/>
      <c r="F308" s="155"/>
      <c r="G308" s="154"/>
      <c r="H308" s="154"/>
      <c r="I308" s="154"/>
      <c r="J308" s="156" t="s">
        <v>486</v>
      </c>
      <c r="K308" s="157"/>
      <c r="L308" s="154"/>
      <c r="M308" s="157"/>
      <c r="N308" s="154"/>
      <c r="O308" s="157"/>
      <c r="P308" s="154"/>
      <c r="Q308" s="157"/>
      <c r="R308" s="154"/>
      <c r="S308" s="157"/>
      <c r="T308" s="154"/>
      <c r="U308" s="157"/>
      <c r="V308" s="154"/>
      <c r="W308" s="157"/>
      <c r="X308" s="154"/>
      <c r="Y308" s="157"/>
      <c r="Z308" s="154"/>
      <c r="AA308" s="157"/>
      <c r="AB308" s="154"/>
      <c r="AC308" s="157"/>
      <c r="AD308" s="154"/>
      <c r="AE308" s="157"/>
      <c r="AF308" s="157"/>
      <c r="AG308" s="157"/>
      <c r="AH308" s="154"/>
      <c r="AI308" s="157"/>
      <c r="AJ308" s="154"/>
      <c r="AK308" s="157"/>
      <c r="AL308" s="154"/>
      <c r="AM308" s="157"/>
      <c r="AN308" s="163"/>
      <c r="AO308" s="154"/>
      <c r="AP308" s="154"/>
      <c r="AQ308" s="154"/>
      <c r="AR308" s="154"/>
      <c r="AS308" s="154"/>
      <c r="AT308" s="185"/>
      <c r="AU308" s="154"/>
      <c r="AV308" s="185"/>
      <c r="AW308" s="154"/>
      <c r="AX308" s="158"/>
      <c r="AY308" s="159"/>
      <c r="AZ308" s="154"/>
      <c r="BA308" s="154"/>
      <c r="BB308" s="154"/>
      <c r="BC308" s="154"/>
      <c r="BD308" s="160"/>
      <c r="BE308" s="154"/>
      <c r="BF308" s="154"/>
      <c r="BG308" s="154"/>
      <c r="BH308" s="154"/>
      <c r="BI308" s="160"/>
      <c r="BK308" s="162"/>
      <c r="BL308" s="150"/>
      <c r="BM308" s="162"/>
      <c r="BN308" s="162"/>
      <c r="BO308" s="162"/>
      <c r="BP308" s="162"/>
      <c r="BQ308" s="162"/>
      <c r="BR308" s="162"/>
      <c r="BS308" s="162"/>
      <c r="BT308" s="162"/>
      <c r="BU308" s="162"/>
      <c r="BV308" s="162"/>
      <c r="BW308" s="162"/>
      <c r="BX308" s="162"/>
      <c r="BY308" s="162"/>
      <c r="BZ308" s="162"/>
      <c r="CA308" s="162"/>
      <c r="CB308" s="162"/>
      <c r="CC308" s="162"/>
      <c r="CD308" s="162"/>
      <c r="CE308" s="162"/>
      <c r="CF308" s="162"/>
      <c r="CG308" s="162"/>
      <c r="CH308" s="162"/>
      <c r="CI308" s="162"/>
      <c r="CJ308" s="162"/>
      <c r="CK308" s="162"/>
      <c r="CL308" s="162"/>
      <c r="CM308" s="162"/>
      <c r="CN308" s="162"/>
      <c r="CO308" s="162"/>
    </row>
    <row r="309" spans="1:93" s="161" customFormat="1">
      <c r="A309" s="154"/>
      <c r="B309" s="154"/>
      <c r="C309" s="155" t="s">
        <v>513</v>
      </c>
      <c r="D309" s="155"/>
      <c r="E309" s="155"/>
      <c r="F309" s="155"/>
      <c r="G309" s="154"/>
      <c r="H309" s="154"/>
      <c r="I309" s="154"/>
      <c r="J309" s="156" t="s">
        <v>609</v>
      </c>
      <c r="K309" s="157"/>
      <c r="L309" s="154"/>
      <c r="M309" s="157"/>
      <c r="N309" s="154"/>
      <c r="O309" s="157"/>
      <c r="P309" s="154"/>
      <c r="Q309" s="157"/>
      <c r="R309" s="154"/>
      <c r="S309" s="157"/>
      <c r="T309" s="154"/>
      <c r="U309" s="157"/>
      <c r="V309" s="154"/>
      <c r="W309" s="157"/>
      <c r="X309" s="154"/>
      <c r="Y309" s="157"/>
      <c r="Z309" s="154"/>
      <c r="AA309" s="157"/>
      <c r="AB309" s="154"/>
      <c r="AC309" s="157"/>
      <c r="AD309" s="154"/>
      <c r="AE309" s="157"/>
      <c r="AF309" s="157"/>
      <c r="AG309" s="157"/>
      <c r="AH309" s="154"/>
      <c r="AI309" s="157"/>
      <c r="AJ309" s="154"/>
      <c r="AK309" s="157"/>
      <c r="AL309" s="154"/>
      <c r="AM309" s="157"/>
      <c r="AN309" s="163"/>
      <c r="AO309" s="154"/>
      <c r="AP309" s="154"/>
      <c r="AQ309" s="154"/>
      <c r="AR309" s="154"/>
      <c r="AS309" s="154"/>
      <c r="AT309" s="185"/>
      <c r="AU309" s="154"/>
      <c r="AV309" s="185"/>
      <c r="AW309" s="154"/>
      <c r="AX309" s="158"/>
      <c r="AY309" s="159"/>
      <c r="AZ309" s="154"/>
      <c r="BA309" s="154"/>
      <c r="BB309" s="154"/>
      <c r="BC309" s="154"/>
      <c r="BD309" s="160"/>
      <c r="BE309" s="154"/>
      <c r="BF309" s="154"/>
      <c r="BG309" s="154"/>
      <c r="BH309" s="154"/>
      <c r="BI309" s="160"/>
      <c r="BK309" s="162"/>
      <c r="BL309" s="150"/>
      <c r="BM309" s="162"/>
      <c r="BN309" s="162"/>
      <c r="BO309" s="162"/>
      <c r="BP309" s="162"/>
      <c r="BQ309" s="162"/>
      <c r="BR309" s="162"/>
      <c r="BS309" s="162"/>
      <c r="BT309" s="162"/>
      <c r="BU309" s="162"/>
      <c r="BV309" s="162"/>
      <c r="BW309" s="162"/>
      <c r="BX309" s="162"/>
      <c r="BY309" s="162"/>
      <c r="BZ309" s="162"/>
      <c r="CA309" s="162"/>
      <c r="CB309" s="162"/>
      <c r="CC309" s="162"/>
      <c r="CD309" s="162"/>
      <c r="CE309" s="162"/>
      <c r="CF309" s="162"/>
      <c r="CG309" s="162"/>
      <c r="CH309" s="162"/>
      <c r="CI309" s="162"/>
      <c r="CJ309" s="162"/>
      <c r="CK309" s="162"/>
      <c r="CL309" s="162"/>
      <c r="CM309" s="162"/>
      <c r="CN309" s="162"/>
      <c r="CO309" s="162"/>
    </row>
    <row r="310" spans="1:93" s="111" customFormat="1">
      <c r="A310" s="113">
        <v>101</v>
      </c>
      <c r="B310" s="113">
        <v>40010017</v>
      </c>
      <c r="C310" s="126" t="s">
        <v>146</v>
      </c>
      <c r="D310" s="126" t="s">
        <v>188</v>
      </c>
      <c r="E310" s="126" t="s">
        <v>183</v>
      </c>
      <c r="F310" s="126" t="s">
        <v>181</v>
      </c>
      <c r="G310" s="113">
        <v>25</v>
      </c>
      <c r="H310" s="113">
        <v>4</v>
      </c>
      <c r="I310" s="113" t="s">
        <v>283</v>
      </c>
      <c r="J310" s="113">
        <v>4</v>
      </c>
      <c r="K310" s="114">
        <f>IF(J310=0,0,IF(J310&lt;10,1,IF(MOD(J310,30)&lt;10,ROUNDDOWN(J310/30,0),ROUNDUP(J310/30,0))))</f>
        <v>1</v>
      </c>
      <c r="L310" s="113">
        <v>4</v>
      </c>
      <c r="M310" s="114">
        <f>IF(L310=0,0,IF(L310&lt;10,1,IF(MOD(L310,30)&lt;10,ROUNDDOWN(L310/30,0),ROUNDUP(L310/30,0))))</f>
        <v>1</v>
      </c>
      <c r="N310" s="113">
        <v>6</v>
      </c>
      <c r="O310" s="114">
        <f>IF(N310=0,0,IF(N310&lt;10,1,IF(MOD(N310,30)&lt;10,ROUNDDOWN(N310/30,0),ROUNDUP(N310/30,0))))</f>
        <v>1</v>
      </c>
      <c r="P310" s="113">
        <v>3</v>
      </c>
      <c r="Q310" s="114">
        <f>IF(P310=0,0,IF(P310&lt;10,1,IF(MOD(P310,40)&lt;10,ROUNDDOWN(P310/40,0),ROUNDUP(P310/40,0))))</f>
        <v>1</v>
      </c>
      <c r="R310" s="113">
        <v>10</v>
      </c>
      <c r="S310" s="114">
        <f>IF(R310=0,0,IF(R310&lt;10,1,IF(MOD(R310,40)&lt;10,ROUNDDOWN(R310/40,0),ROUNDUP(R310/40,0))))</f>
        <v>1</v>
      </c>
      <c r="T310" s="113">
        <v>6</v>
      </c>
      <c r="U310" s="114">
        <f>IF(T310=0,0,IF(T310&lt;10,1,IF(MOD(T310,40)&lt;10,ROUNDDOWN(T310/40,0),ROUNDUP(T310/40,0))))</f>
        <v>1</v>
      </c>
      <c r="V310" s="113">
        <v>4</v>
      </c>
      <c r="W310" s="114">
        <f>IF(V310=0,0,IF(V310&lt;10,1,IF(MOD(V310,40)&lt;10,ROUNDDOWN(V310/40,0),ROUNDUP(V310/40,0))))</f>
        <v>1</v>
      </c>
      <c r="X310" s="113">
        <v>4</v>
      </c>
      <c r="Y310" s="114">
        <f>IF(X310=0,0,IF(X310&lt;10,1,IF(MOD(X310,40)&lt;10,ROUNDDOWN(X310/40,0),ROUNDUP(X310/40,0))))</f>
        <v>1</v>
      </c>
      <c r="Z310" s="113">
        <v>9</v>
      </c>
      <c r="AA310" s="114">
        <f>IF(Z310=0,0,IF(Z310&lt;10,1,IF(MOD(Z310,40)&lt;10,ROUNDDOWN(Z310/40,0),ROUNDUP(Z310/40,0))))</f>
        <v>1</v>
      </c>
      <c r="AB310" s="113"/>
      <c r="AC310" s="114">
        <f>IF(AB310=0,0,IF(AB310&lt;10,1,IF(MOD(AB310,40)&lt;10,ROUNDDOWN(AB310/40,0),ROUNDUP(AB310/40,0))))</f>
        <v>0</v>
      </c>
      <c r="AD310" s="113"/>
      <c r="AE310" s="114">
        <f>IF(AD310=0,0,IF(AD310&lt;10,1,IF(MOD(AD310,40)&lt;10,ROUNDDOWN(AD310/40,0),ROUNDUP(AD310/40,0))))</f>
        <v>0</v>
      </c>
      <c r="AF310" s="114"/>
      <c r="AG310" s="114">
        <f>IF(AF310=0,0,IF(AF310&lt;10,1,IF(MOD(AF310,40)&lt;10,ROUNDDOWN(AF310/40,0),ROUNDUP(AF310/40,0))))</f>
        <v>0</v>
      </c>
      <c r="AH310" s="113"/>
      <c r="AI310" s="114">
        <f>IF(AH310=0,0,IF(AH310&lt;10,1,IF(MOD(AH310,40)&lt;10,ROUNDDOWN(AH310/40,0),ROUNDUP(AH310/40,0))))</f>
        <v>0</v>
      </c>
      <c r="AJ310" s="113"/>
      <c r="AK310" s="114">
        <f>IF(AJ310=0,0,IF(AJ310&lt;10,1,IF(MOD(AJ310,40)&lt;10,ROUNDDOWN(AJ310/40,0),ROUNDUP(AJ310/40,0))))</f>
        <v>0</v>
      </c>
      <c r="AL310" s="113"/>
      <c r="AM310" s="114">
        <f>IF(AL310=0,0,IF(AL310&lt;10,1,IF(MOD(AL310,40)&lt;10,ROUNDDOWN(AL310/40,0),ROUNDUP(AL310/40,0))))</f>
        <v>0</v>
      </c>
      <c r="AN310" s="113">
        <f>SUM(J310+L310+N310+P310+R310+T310+V310+X310+Z310+AB310+AD310+AF310+AH310+AJ310+AL310)</f>
        <v>50</v>
      </c>
      <c r="AO310" s="113">
        <f>SUM(K310+M310+O310+Q310+S310+U310+W310+Y310+AA310+AC310+AE310+AG310+AI310+AK310+AM310)</f>
        <v>9</v>
      </c>
      <c r="AP310" s="113">
        <v>1</v>
      </c>
      <c r="AQ310" s="113">
        <v>3</v>
      </c>
      <c r="AR310" s="113">
        <f>SUM(AP310:AQ310)</f>
        <v>4</v>
      </c>
      <c r="AS310" s="142">
        <v>1</v>
      </c>
      <c r="AT310" s="185">
        <v>0</v>
      </c>
      <c r="AU310" s="142">
        <v>3</v>
      </c>
      <c r="AV310" s="185">
        <v>0</v>
      </c>
      <c r="AW310" s="142">
        <f>SUM(AS310:AV310)</f>
        <v>4</v>
      </c>
      <c r="AX310" s="128">
        <f>IF(AN310&lt;=0,0,IF(AN310&lt;=359,1,IF(AN310&lt;=719,2,IF(AN310&lt;=1079,3,IF(AN310&lt;=1679,4,IF(AN310&lt;=1680,5,IF(AN310&lt;=1680,1,5)))))))</f>
        <v>1</v>
      </c>
      <c r="AY310" s="129">
        <f>IF(AN310&gt;120,ROUND(((((K310+M310+O310)*30)+(J310+L310+N310))/50+(((Q310+S310+U310+W310+Y310+AA310)*40)+(P310+R310+T310+V310+X310+Z310))/50+(AC310+AE310+AG310+AI310+AK310+AM310)*2),0),IF((J310+L310+N310+P310+R310+T310+V310+X310+Z310)&lt;=0,0,IF((J310+L310+N310+P310+R310+T310+V310+X310+Z310)&lt;=20,1,IF((J310+L310+N310+P310+R310+T310+V310+X310+Z310)&lt;=40,2,IF((J310+L310+N310+P310+R310+T310+V310+X310+Z310)&lt;=60,3,IF((J310+L310+N310+P310+R310+T310+V310+X310+Z310)&lt;=80,4,IF((J310+L310+N310+P310+R310+T310+V310+X310+Z310)&lt;=100,5,IF((J310+L310+N310+P310+R310+T310+V310+X310+Z310)&lt;=120,6,0)))))))+((AC310+AE310+AG310+AI310+AK310+AM310)*2))</f>
        <v>3</v>
      </c>
      <c r="AZ310" s="113">
        <f>SUM(AX310:AY310)</f>
        <v>4</v>
      </c>
      <c r="BA310" s="113">
        <f>SUM(AP310)-AX310</f>
        <v>0</v>
      </c>
      <c r="BB310" s="113">
        <f>SUM(AQ310)-AY310</f>
        <v>0</v>
      </c>
      <c r="BC310" s="113">
        <f>SUM(AR310)-AZ310</f>
        <v>0</v>
      </c>
      <c r="BD310" s="130">
        <f>SUM(BC310)/AZ310*100</f>
        <v>0</v>
      </c>
      <c r="BE310" s="113">
        <v>0</v>
      </c>
      <c r="BF310" s="113"/>
      <c r="BG310" s="113"/>
      <c r="BH310" s="113">
        <f>SUM(BC310)-BE310-BF310+BG310</f>
        <v>0</v>
      </c>
      <c r="BI310" s="130">
        <f>SUM(BH310)/AZ310*100</f>
        <v>0</v>
      </c>
      <c r="BK310" s="112"/>
      <c r="BL310" s="150"/>
      <c r="BM310" s="112"/>
      <c r="BN310" s="112"/>
      <c r="BO310" s="112"/>
      <c r="BP310" s="112"/>
      <c r="BQ310" s="112"/>
      <c r="BR310" s="112"/>
      <c r="BS310" s="112"/>
      <c r="BT310" s="112"/>
      <c r="BU310" s="112"/>
      <c r="BV310" s="112"/>
      <c r="BW310" s="112"/>
      <c r="BX310" s="112"/>
      <c r="BY310" s="112"/>
      <c r="BZ310" s="112"/>
      <c r="CA310" s="112"/>
      <c r="CB310" s="112"/>
      <c r="CC310" s="112"/>
      <c r="CD310" s="112"/>
      <c r="CE310" s="112"/>
      <c r="CF310" s="112"/>
      <c r="CG310" s="112"/>
      <c r="CH310" s="112"/>
      <c r="CI310" s="112"/>
      <c r="CJ310" s="112"/>
      <c r="CK310" s="112"/>
      <c r="CL310" s="112"/>
      <c r="CM310" s="112"/>
      <c r="CN310" s="112"/>
      <c r="CO310" s="112"/>
    </row>
    <row r="311" spans="1:93" s="161" customFormat="1">
      <c r="A311" s="154"/>
      <c r="B311" s="154"/>
      <c r="C311" s="155" t="s">
        <v>369</v>
      </c>
      <c r="D311" s="155"/>
      <c r="E311" s="155"/>
      <c r="F311" s="155"/>
      <c r="G311" s="154"/>
      <c r="H311" s="154"/>
      <c r="I311" s="154"/>
      <c r="J311" s="156" t="s">
        <v>468</v>
      </c>
      <c r="K311" s="157"/>
      <c r="L311" s="154"/>
      <c r="M311" s="157"/>
      <c r="N311" s="154"/>
      <c r="O311" s="157"/>
      <c r="P311" s="154"/>
      <c r="Q311" s="157"/>
      <c r="R311" s="154"/>
      <c r="S311" s="157"/>
      <c r="T311" s="154"/>
      <c r="U311" s="157"/>
      <c r="V311" s="154"/>
      <c r="W311" s="157"/>
      <c r="X311" s="154"/>
      <c r="Y311" s="157"/>
      <c r="Z311" s="154"/>
      <c r="AA311" s="157"/>
      <c r="AB311" s="154"/>
      <c r="AC311" s="157"/>
      <c r="AD311" s="154"/>
      <c r="AE311" s="157"/>
      <c r="AF311" s="157"/>
      <c r="AG311" s="157"/>
      <c r="AH311" s="154"/>
      <c r="AI311" s="157"/>
      <c r="AJ311" s="154"/>
      <c r="AK311" s="157"/>
      <c r="AL311" s="154"/>
      <c r="AM311" s="157"/>
      <c r="AN311" s="163"/>
      <c r="AO311" s="154"/>
      <c r="AP311" s="154"/>
      <c r="AQ311" s="154"/>
      <c r="AR311" s="154"/>
      <c r="AS311" s="154"/>
      <c r="AT311" s="185"/>
      <c r="AU311" s="154"/>
      <c r="AV311" s="185"/>
      <c r="AW311" s="154"/>
      <c r="AX311" s="158"/>
      <c r="AY311" s="159"/>
      <c r="AZ311" s="154"/>
      <c r="BA311" s="154"/>
      <c r="BB311" s="154"/>
      <c r="BC311" s="154"/>
      <c r="BD311" s="160"/>
      <c r="BE311" s="154"/>
      <c r="BF311" s="154"/>
      <c r="BG311" s="154"/>
      <c r="BH311" s="154"/>
      <c r="BI311" s="160"/>
      <c r="BK311" s="162"/>
      <c r="BL311" s="150"/>
      <c r="BM311" s="162"/>
      <c r="BN311" s="162"/>
      <c r="BO311" s="162"/>
      <c r="BP311" s="162"/>
      <c r="BQ311" s="162"/>
      <c r="BR311" s="162"/>
      <c r="BS311" s="162"/>
      <c r="BT311" s="162"/>
      <c r="BU311" s="162"/>
      <c r="BV311" s="162"/>
      <c r="BW311" s="162"/>
      <c r="BX311" s="162"/>
      <c r="BY311" s="162"/>
      <c r="BZ311" s="162"/>
      <c r="CA311" s="162"/>
      <c r="CB311" s="162"/>
      <c r="CC311" s="162"/>
      <c r="CD311" s="162"/>
      <c r="CE311" s="162"/>
      <c r="CF311" s="162"/>
      <c r="CG311" s="162"/>
      <c r="CH311" s="162"/>
      <c r="CI311" s="162"/>
      <c r="CJ311" s="162"/>
      <c r="CK311" s="162"/>
      <c r="CL311" s="162"/>
      <c r="CM311" s="162"/>
      <c r="CN311" s="162"/>
      <c r="CO311" s="162"/>
    </row>
    <row r="312" spans="1:93" s="161" customFormat="1">
      <c r="A312" s="154"/>
      <c r="B312" s="154"/>
      <c r="C312" s="155" t="s">
        <v>513</v>
      </c>
      <c r="D312" s="155"/>
      <c r="E312" s="155"/>
      <c r="F312" s="155"/>
      <c r="G312" s="154"/>
      <c r="H312" s="154"/>
      <c r="I312" s="154"/>
      <c r="J312" s="156" t="s">
        <v>611</v>
      </c>
      <c r="K312" s="157"/>
      <c r="L312" s="154"/>
      <c r="M312" s="157"/>
      <c r="N312" s="154"/>
      <c r="O312" s="157"/>
      <c r="P312" s="154"/>
      <c r="Q312" s="157"/>
      <c r="R312" s="154"/>
      <c r="S312" s="157"/>
      <c r="T312" s="154"/>
      <c r="U312" s="157"/>
      <c r="V312" s="154"/>
      <c r="W312" s="157"/>
      <c r="X312" s="154"/>
      <c r="Y312" s="157"/>
      <c r="Z312" s="154"/>
      <c r="AA312" s="157"/>
      <c r="AB312" s="154"/>
      <c r="AC312" s="157"/>
      <c r="AD312" s="154"/>
      <c r="AE312" s="157"/>
      <c r="AF312" s="157"/>
      <c r="AG312" s="157"/>
      <c r="AH312" s="154"/>
      <c r="AI312" s="157"/>
      <c r="AJ312" s="154"/>
      <c r="AK312" s="157"/>
      <c r="AL312" s="154"/>
      <c r="AM312" s="157"/>
      <c r="AN312" s="163"/>
      <c r="AO312" s="154"/>
      <c r="AP312" s="154"/>
      <c r="AQ312" s="154"/>
      <c r="AR312" s="154"/>
      <c r="AS312" s="154"/>
      <c r="AT312" s="185"/>
      <c r="AU312" s="154"/>
      <c r="AV312" s="185"/>
      <c r="AW312" s="154"/>
      <c r="AX312" s="158"/>
      <c r="AY312" s="159"/>
      <c r="AZ312" s="154"/>
      <c r="BA312" s="154"/>
      <c r="BB312" s="154"/>
      <c r="BC312" s="154"/>
      <c r="BD312" s="160"/>
      <c r="BE312" s="154"/>
      <c r="BF312" s="154"/>
      <c r="BG312" s="154"/>
      <c r="BH312" s="154"/>
      <c r="BI312" s="160"/>
      <c r="BK312" s="162"/>
      <c r="BL312" s="150"/>
      <c r="BM312" s="162"/>
      <c r="BN312" s="162"/>
      <c r="BO312" s="162"/>
      <c r="BP312" s="162"/>
      <c r="BQ312" s="162"/>
      <c r="BR312" s="162"/>
      <c r="BS312" s="162"/>
      <c r="BT312" s="162"/>
      <c r="BU312" s="162"/>
      <c r="BV312" s="162"/>
      <c r="BW312" s="162"/>
      <c r="BX312" s="162"/>
      <c r="BY312" s="162"/>
      <c r="BZ312" s="162"/>
      <c r="CA312" s="162"/>
      <c r="CB312" s="162"/>
      <c r="CC312" s="162"/>
      <c r="CD312" s="162"/>
      <c r="CE312" s="162"/>
      <c r="CF312" s="162"/>
      <c r="CG312" s="162"/>
      <c r="CH312" s="162"/>
      <c r="CI312" s="162"/>
      <c r="CJ312" s="162"/>
      <c r="CK312" s="162"/>
      <c r="CL312" s="162"/>
      <c r="CM312" s="162"/>
      <c r="CN312" s="162"/>
      <c r="CO312" s="162"/>
    </row>
    <row r="313" spans="1:93" s="111" customFormat="1">
      <c r="A313" s="113">
        <v>102</v>
      </c>
      <c r="B313" s="113">
        <v>40010015</v>
      </c>
      <c r="C313" s="126" t="s">
        <v>94</v>
      </c>
      <c r="D313" s="126" t="s">
        <v>187</v>
      </c>
      <c r="E313" s="126" t="s">
        <v>183</v>
      </c>
      <c r="F313" s="126" t="s">
        <v>181</v>
      </c>
      <c r="G313" s="113">
        <v>17</v>
      </c>
      <c r="H313" s="113">
        <v>4</v>
      </c>
      <c r="I313" s="113" t="s">
        <v>283</v>
      </c>
      <c r="J313" s="113">
        <v>7</v>
      </c>
      <c r="K313" s="114">
        <f>IF(J313=0,0,IF(J313&lt;10,1,IF(MOD(J313,30)&lt;10,ROUNDDOWN(J313/30,0),ROUNDUP(J313/30,0))))</f>
        <v>1</v>
      </c>
      <c r="L313" s="113">
        <v>0</v>
      </c>
      <c r="M313" s="114">
        <f>IF(L313=0,0,IF(L313&lt;10,1,IF(MOD(L313,30)&lt;10,ROUNDDOWN(L313/30,0),ROUNDUP(L313/30,0))))</f>
        <v>0</v>
      </c>
      <c r="N313" s="113">
        <v>12</v>
      </c>
      <c r="O313" s="114">
        <f>IF(N313=0,0,IF(N313&lt;10,1,IF(MOD(N313,30)&lt;10,ROUNDDOWN(N313/30,0),ROUNDUP(N313/30,0))))</f>
        <v>1</v>
      </c>
      <c r="P313" s="113">
        <v>10</v>
      </c>
      <c r="Q313" s="114">
        <f>IF(P313=0,0,IF(P313&lt;10,1,IF(MOD(P313,40)&lt;10,ROUNDDOWN(P313/40,0),ROUNDUP(P313/40,0))))</f>
        <v>1</v>
      </c>
      <c r="R313" s="113">
        <v>7</v>
      </c>
      <c r="S313" s="114">
        <f>IF(R313=0,0,IF(R313&lt;10,1,IF(MOD(R313,40)&lt;10,ROUNDDOWN(R313/40,0),ROUNDUP(R313/40,0))))</f>
        <v>1</v>
      </c>
      <c r="T313" s="113">
        <v>12</v>
      </c>
      <c r="U313" s="114">
        <f>IF(T313=0,0,IF(T313&lt;10,1,IF(MOD(T313,40)&lt;10,ROUNDDOWN(T313/40,0),ROUNDUP(T313/40,0))))</f>
        <v>1</v>
      </c>
      <c r="V313" s="113">
        <v>9</v>
      </c>
      <c r="W313" s="114">
        <f>IF(V313=0,0,IF(V313&lt;10,1,IF(MOD(V313,40)&lt;10,ROUNDDOWN(V313/40,0),ROUNDUP(V313/40,0))))</f>
        <v>1</v>
      </c>
      <c r="X313" s="113">
        <v>6</v>
      </c>
      <c r="Y313" s="114">
        <f>IF(X313=0,0,IF(X313&lt;10,1,IF(MOD(X313,40)&lt;10,ROUNDDOWN(X313/40,0),ROUNDUP(X313/40,0))))</f>
        <v>1</v>
      </c>
      <c r="Z313" s="113">
        <v>14</v>
      </c>
      <c r="AA313" s="114">
        <f>IF(Z313=0,0,IF(Z313&lt;10,1,IF(MOD(Z313,40)&lt;10,ROUNDDOWN(Z313/40,0),ROUNDUP(Z313/40,0))))</f>
        <v>1</v>
      </c>
      <c r="AB313" s="113"/>
      <c r="AC313" s="114">
        <f>IF(AB313=0,0,IF(AB313&lt;10,1,IF(MOD(AB313,40)&lt;10,ROUNDDOWN(AB313/40,0),ROUNDUP(AB313/40,0))))</f>
        <v>0</v>
      </c>
      <c r="AD313" s="113"/>
      <c r="AE313" s="114">
        <f>IF(AD313=0,0,IF(AD313&lt;10,1,IF(MOD(AD313,40)&lt;10,ROUNDDOWN(AD313/40,0),ROUNDUP(AD313/40,0))))</f>
        <v>0</v>
      </c>
      <c r="AF313" s="114"/>
      <c r="AG313" s="114">
        <f>IF(AF313=0,0,IF(AF313&lt;10,1,IF(MOD(AF313,40)&lt;10,ROUNDDOWN(AF313/40,0),ROUNDUP(AF313/40,0))))</f>
        <v>0</v>
      </c>
      <c r="AH313" s="113"/>
      <c r="AI313" s="114">
        <f>IF(AH313=0,0,IF(AH313&lt;10,1,IF(MOD(AH313,40)&lt;10,ROUNDDOWN(AH313/40,0),ROUNDUP(AH313/40,0))))</f>
        <v>0</v>
      </c>
      <c r="AJ313" s="113"/>
      <c r="AK313" s="114">
        <f>IF(AJ313=0,0,IF(AJ313&lt;10,1,IF(MOD(AJ313,40)&lt;10,ROUNDDOWN(AJ313/40,0),ROUNDUP(AJ313/40,0))))</f>
        <v>0</v>
      </c>
      <c r="AL313" s="113"/>
      <c r="AM313" s="114">
        <f>IF(AL313=0,0,IF(AL313&lt;10,1,IF(MOD(AL313,40)&lt;10,ROUNDDOWN(AL313/40,0),ROUNDUP(AL313/40,0))))</f>
        <v>0</v>
      </c>
      <c r="AN313" s="113">
        <f>SUM(J313+L313+N313+P313+R313+T313+V313+X313+Z313+AB313+AD313+AF313+AH313+AJ313+AL313)</f>
        <v>77</v>
      </c>
      <c r="AO313" s="113">
        <f>SUM(K313+M313+O313+Q313+S313+U313+W313+Y313+AA313+AC313+AE313+AG313+AI313+AK313+AM313)</f>
        <v>8</v>
      </c>
      <c r="AP313" s="113">
        <v>1</v>
      </c>
      <c r="AQ313" s="113">
        <v>4</v>
      </c>
      <c r="AR313" s="113">
        <f>SUM(AP313:AQ313)</f>
        <v>5</v>
      </c>
      <c r="AS313" s="142">
        <v>1</v>
      </c>
      <c r="AT313" s="185">
        <v>0</v>
      </c>
      <c r="AU313" s="142">
        <v>4</v>
      </c>
      <c r="AV313" s="185">
        <v>0</v>
      </c>
      <c r="AW313" s="142">
        <f>SUM(AS313:AV313)</f>
        <v>5</v>
      </c>
      <c r="AX313" s="128">
        <f>IF(AN313&lt;=0,0,IF(AN313&lt;=359,1,IF(AN313&lt;=719,2,IF(AN313&lt;=1079,3,IF(AN313&lt;=1679,4,IF(AN313&lt;=1680,5,IF(AN313&lt;=1680,1,5)))))))</f>
        <v>1</v>
      </c>
      <c r="AY313" s="129">
        <f>IF(AN313&gt;120,ROUND(((((K313+M313+O313)*30)+(J313+L313+N313))/50+(((Q313+S313+U313+W313+Y313+AA313)*40)+(P313+R313+T313+V313+X313+Z313))/50+(AC313+AE313+AG313+AI313+AK313+AM313)*2),0),IF((J313+L313+N313+P313+R313+T313+V313+X313+Z313)&lt;=0,0,IF((J313+L313+N313+P313+R313+T313+V313+X313+Z313)&lt;=20,1,IF((J313+L313+N313+P313+R313+T313+V313+X313+Z313)&lt;=40,2,IF((J313+L313+N313+P313+R313+T313+V313+X313+Z313)&lt;=60,3,IF((J313+L313+N313+P313+R313+T313+V313+X313+Z313)&lt;=80,4,IF((J313+L313+N313+P313+R313+T313+V313+X313+Z313)&lt;=100,5,IF((J313+L313+N313+P313+R313+T313+V313+X313+Z313)&lt;=120,6,0)))))))+((AC313+AE313+AG313+AI313+AK313+AM313)*2))</f>
        <v>4</v>
      </c>
      <c r="AZ313" s="113">
        <f>SUM(AX313:AY313)</f>
        <v>5</v>
      </c>
      <c r="BA313" s="113">
        <f>SUM(AP313)-AX313</f>
        <v>0</v>
      </c>
      <c r="BB313" s="113">
        <f>SUM(AQ313)-AY313</f>
        <v>0</v>
      </c>
      <c r="BC313" s="113">
        <f>SUM(AR313)-AZ313</f>
        <v>0</v>
      </c>
      <c r="BD313" s="130">
        <f>SUM(BC313)/AZ313*100</f>
        <v>0</v>
      </c>
      <c r="BE313" s="113">
        <v>0</v>
      </c>
      <c r="BF313" s="113"/>
      <c r="BG313" s="113"/>
      <c r="BH313" s="113">
        <f>SUM(BC313)-BE313-BF313+BG313</f>
        <v>0</v>
      </c>
      <c r="BI313" s="130">
        <f>SUM(BH313)/AZ313*100</f>
        <v>0</v>
      </c>
      <c r="BK313" s="112"/>
      <c r="BL313" s="150"/>
      <c r="BM313" s="112"/>
      <c r="BN313" s="112"/>
      <c r="BO313" s="112"/>
      <c r="BP313" s="112"/>
      <c r="BQ313" s="112"/>
      <c r="BR313" s="112"/>
      <c r="BS313" s="112"/>
      <c r="BT313" s="112"/>
      <c r="BU313" s="112"/>
      <c r="BV313" s="112"/>
      <c r="BW313" s="112"/>
      <c r="BX313" s="112"/>
      <c r="BY313" s="112"/>
      <c r="BZ313" s="112"/>
      <c r="CA313" s="112"/>
      <c r="CB313" s="112"/>
      <c r="CC313" s="112"/>
      <c r="CD313" s="112"/>
      <c r="CE313" s="112"/>
      <c r="CF313" s="112"/>
      <c r="CG313" s="112"/>
      <c r="CH313" s="112"/>
      <c r="CI313" s="112"/>
      <c r="CJ313" s="112"/>
      <c r="CK313" s="112"/>
      <c r="CL313" s="112"/>
      <c r="CM313" s="112"/>
      <c r="CN313" s="112"/>
      <c r="CO313" s="112"/>
    </row>
    <row r="314" spans="1:93" s="161" customFormat="1">
      <c r="A314" s="154"/>
      <c r="B314" s="154"/>
      <c r="C314" s="155" t="s">
        <v>369</v>
      </c>
      <c r="D314" s="155"/>
      <c r="E314" s="155"/>
      <c r="F314" s="155"/>
      <c r="G314" s="154"/>
      <c r="H314" s="154"/>
      <c r="I314" s="154"/>
      <c r="J314" s="156" t="s">
        <v>441</v>
      </c>
      <c r="K314" s="157"/>
      <c r="L314" s="154"/>
      <c r="M314" s="157"/>
      <c r="N314" s="154"/>
      <c r="O314" s="157"/>
      <c r="P314" s="154"/>
      <c r="Q314" s="157"/>
      <c r="R314" s="154"/>
      <c r="S314" s="157"/>
      <c r="T314" s="154"/>
      <c r="U314" s="157"/>
      <c r="V314" s="154"/>
      <c r="W314" s="157"/>
      <c r="X314" s="154"/>
      <c r="Y314" s="157"/>
      <c r="Z314" s="154"/>
      <c r="AA314" s="157"/>
      <c r="AB314" s="154"/>
      <c r="AC314" s="157"/>
      <c r="AD314" s="154"/>
      <c r="AE314" s="157"/>
      <c r="AF314" s="157"/>
      <c r="AG314" s="157"/>
      <c r="AH314" s="154"/>
      <c r="AI314" s="157"/>
      <c r="AJ314" s="154"/>
      <c r="AK314" s="157"/>
      <c r="AL314" s="154"/>
      <c r="AM314" s="157"/>
      <c r="AN314" s="163"/>
      <c r="AO314" s="154"/>
      <c r="AP314" s="154"/>
      <c r="AQ314" s="154"/>
      <c r="AR314" s="154"/>
      <c r="AS314" s="154"/>
      <c r="AT314" s="185"/>
      <c r="AU314" s="154"/>
      <c r="AV314" s="185"/>
      <c r="AW314" s="154"/>
      <c r="AX314" s="158"/>
      <c r="AY314" s="159"/>
      <c r="AZ314" s="154"/>
      <c r="BA314" s="154"/>
      <c r="BB314" s="154"/>
      <c r="BC314" s="154"/>
      <c r="BD314" s="160"/>
      <c r="BE314" s="154"/>
      <c r="BF314" s="154"/>
      <c r="BG314" s="154"/>
      <c r="BH314" s="154"/>
      <c r="BI314" s="160"/>
      <c r="BK314" s="162"/>
      <c r="BL314" s="150"/>
      <c r="BM314" s="162"/>
      <c r="BN314" s="162"/>
      <c r="BO314" s="162"/>
      <c r="BP314" s="162"/>
      <c r="BQ314" s="162"/>
      <c r="BR314" s="162"/>
      <c r="BS314" s="162"/>
      <c r="BT314" s="162"/>
      <c r="BU314" s="162"/>
      <c r="BV314" s="162"/>
      <c r="BW314" s="162"/>
      <c r="BX314" s="162"/>
      <c r="BY314" s="162"/>
      <c r="BZ314" s="162"/>
      <c r="CA314" s="162"/>
      <c r="CB314" s="162"/>
      <c r="CC314" s="162"/>
      <c r="CD314" s="162"/>
      <c r="CE314" s="162"/>
      <c r="CF314" s="162"/>
      <c r="CG314" s="162"/>
      <c r="CH314" s="162"/>
      <c r="CI314" s="162"/>
      <c r="CJ314" s="162"/>
      <c r="CK314" s="162"/>
      <c r="CL314" s="162"/>
      <c r="CM314" s="162"/>
      <c r="CN314" s="162"/>
      <c r="CO314" s="162"/>
    </row>
    <row r="315" spans="1:93" s="161" customFormat="1">
      <c r="A315" s="154"/>
      <c r="B315" s="154"/>
      <c r="C315" s="155" t="s">
        <v>513</v>
      </c>
      <c r="D315" s="155"/>
      <c r="E315" s="155"/>
      <c r="F315" s="155"/>
      <c r="G315" s="154"/>
      <c r="H315" s="154"/>
      <c r="I315" s="154"/>
      <c r="J315" s="156" t="s">
        <v>612</v>
      </c>
      <c r="K315" s="157"/>
      <c r="L315" s="154"/>
      <c r="M315" s="157"/>
      <c r="N315" s="154"/>
      <c r="O315" s="157"/>
      <c r="P315" s="154"/>
      <c r="Q315" s="157"/>
      <c r="R315" s="154"/>
      <c r="S315" s="157"/>
      <c r="T315" s="154"/>
      <c r="U315" s="157"/>
      <c r="V315" s="154"/>
      <c r="W315" s="157"/>
      <c r="X315" s="154"/>
      <c r="Y315" s="157"/>
      <c r="Z315" s="154"/>
      <c r="AA315" s="157"/>
      <c r="AB315" s="154"/>
      <c r="AC315" s="157"/>
      <c r="AD315" s="154"/>
      <c r="AE315" s="157"/>
      <c r="AF315" s="157"/>
      <c r="AG315" s="157"/>
      <c r="AH315" s="154"/>
      <c r="AI315" s="157"/>
      <c r="AJ315" s="154"/>
      <c r="AK315" s="157"/>
      <c r="AL315" s="154"/>
      <c r="AM315" s="157"/>
      <c r="AN315" s="163"/>
      <c r="AO315" s="154"/>
      <c r="AP315" s="154"/>
      <c r="AQ315" s="154"/>
      <c r="AR315" s="154"/>
      <c r="AS315" s="154"/>
      <c r="AT315" s="185"/>
      <c r="AU315" s="154"/>
      <c r="AV315" s="185"/>
      <c r="AW315" s="154"/>
      <c r="AX315" s="158"/>
      <c r="AY315" s="159"/>
      <c r="AZ315" s="154"/>
      <c r="BA315" s="154"/>
      <c r="BB315" s="154"/>
      <c r="BC315" s="154"/>
      <c r="BD315" s="160"/>
      <c r="BE315" s="154"/>
      <c r="BF315" s="154"/>
      <c r="BG315" s="154"/>
      <c r="BH315" s="154"/>
      <c r="BI315" s="160"/>
      <c r="BK315" s="162"/>
      <c r="BL315" s="150"/>
      <c r="BM315" s="162"/>
      <c r="BN315" s="162"/>
      <c r="BO315" s="162"/>
      <c r="BP315" s="162"/>
      <c r="BQ315" s="162"/>
      <c r="BR315" s="162"/>
      <c r="BS315" s="162"/>
      <c r="BT315" s="162"/>
      <c r="BU315" s="162"/>
      <c r="BV315" s="162"/>
      <c r="BW315" s="162"/>
      <c r="BX315" s="162"/>
      <c r="BY315" s="162"/>
      <c r="BZ315" s="162"/>
      <c r="CA315" s="162"/>
      <c r="CB315" s="162"/>
      <c r="CC315" s="162"/>
      <c r="CD315" s="162"/>
      <c r="CE315" s="162"/>
      <c r="CF315" s="162"/>
      <c r="CG315" s="162"/>
      <c r="CH315" s="162"/>
      <c r="CI315" s="162"/>
      <c r="CJ315" s="162"/>
      <c r="CK315" s="162"/>
      <c r="CL315" s="162"/>
      <c r="CM315" s="162"/>
      <c r="CN315" s="162"/>
      <c r="CO315" s="162"/>
    </row>
    <row r="316" spans="1:93" s="111" customFormat="1">
      <c r="A316" s="113">
        <v>103</v>
      </c>
      <c r="B316" s="113">
        <v>40010133</v>
      </c>
      <c r="C316" s="126" t="s">
        <v>89</v>
      </c>
      <c r="D316" s="126" t="s">
        <v>185</v>
      </c>
      <c r="E316" s="126" t="s">
        <v>185</v>
      </c>
      <c r="F316" s="126" t="s">
        <v>181</v>
      </c>
      <c r="G316" s="113">
        <v>28</v>
      </c>
      <c r="H316" s="113">
        <v>1</v>
      </c>
      <c r="I316" s="113" t="s">
        <v>283</v>
      </c>
      <c r="J316" s="113">
        <v>10</v>
      </c>
      <c r="K316" s="114">
        <f>IF(J316=0,0,IF(J316&lt;10,1,IF(MOD(J316,30)&lt;10,ROUNDDOWN(J316/30,0),ROUNDUP(J316/30,0))))</f>
        <v>1</v>
      </c>
      <c r="L316" s="113">
        <v>7</v>
      </c>
      <c r="M316" s="114">
        <f>IF(L316=0,0,IF(L316&lt;10,1,IF(MOD(L316,30)&lt;10,ROUNDDOWN(L316/30,0),ROUNDUP(L316/30,0))))</f>
        <v>1</v>
      </c>
      <c r="N316" s="113">
        <v>7</v>
      </c>
      <c r="O316" s="114">
        <f>IF(N316=0,0,IF(N316&lt;10,1,IF(MOD(N316,30)&lt;10,ROUNDDOWN(N316/30,0),ROUNDUP(N316/30,0))))</f>
        <v>1</v>
      </c>
      <c r="P316" s="113">
        <v>8</v>
      </c>
      <c r="Q316" s="114">
        <f>IF(P316=0,0,IF(P316&lt;10,1,IF(MOD(P316,40)&lt;10,ROUNDDOWN(P316/40,0),ROUNDUP(P316/40,0))))</f>
        <v>1</v>
      </c>
      <c r="R316" s="113">
        <v>6</v>
      </c>
      <c r="S316" s="114">
        <f>IF(R316=0,0,IF(R316&lt;10,1,IF(MOD(R316,40)&lt;10,ROUNDDOWN(R316/40,0),ROUNDUP(R316/40,0))))</f>
        <v>1</v>
      </c>
      <c r="T316" s="113">
        <v>8</v>
      </c>
      <c r="U316" s="114">
        <f>IF(T316=0,0,IF(T316&lt;10,1,IF(MOD(T316,40)&lt;10,ROUNDDOWN(T316/40,0),ROUNDUP(T316/40,0))))</f>
        <v>1</v>
      </c>
      <c r="V316" s="113">
        <v>7</v>
      </c>
      <c r="W316" s="114">
        <f>IF(V316=0,0,IF(V316&lt;10,1,IF(MOD(V316,40)&lt;10,ROUNDDOWN(V316/40,0),ROUNDUP(V316/40,0))))</f>
        <v>1</v>
      </c>
      <c r="X316" s="113">
        <v>9</v>
      </c>
      <c r="Y316" s="114">
        <f>IF(X316=0,0,IF(X316&lt;10,1,IF(MOD(X316,40)&lt;10,ROUNDDOWN(X316/40,0),ROUNDUP(X316/40,0))))</f>
        <v>1</v>
      </c>
      <c r="Z316" s="113">
        <v>9</v>
      </c>
      <c r="AA316" s="114">
        <f>IF(Z316=0,0,IF(Z316&lt;10,1,IF(MOD(Z316,40)&lt;10,ROUNDDOWN(Z316/40,0),ROUNDUP(Z316/40,0))))</f>
        <v>1</v>
      </c>
      <c r="AB316" s="113"/>
      <c r="AC316" s="114">
        <f>IF(AB316=0,0,IF(AB316&lt;10,1,IF(MOD(AB316,40)&lt;10,ROUNDDOWN(AB316/40,0),ROUNDUP(AB316/40,0))))</f>
        <v>0</v>
      </c>
      <c r="AD316" s="113"/>
      <c r="AE316" s="114">
        <f>IF(AD316=0,0,IF(AD316&lt;10,1,IF(MOD(AD316,40)&lt;10,ROUNDDOWN(AD316/40,0),ROUNDUP(AD316/40,0))))</f>
        <v>0</v>
      </c>
      <c r="AF316" s="114"/>
      <c r="AG316" s="114">
        <f>IF(AF316=0,0,IF(AF316&lt;10,1,IF(MOD(AF316,40)&lt;10,ROUNDDOWN(AF316/40,0),ROUNDUP(AF316/40,0))))</f>
        <v>0</v>
      </c>
      <c r="AH316" s="113"/>
      <c r="AI316" s="114">
        <f>IF(AH316=0,0,IF(AH316&lt;10,1,IF(MOD(AH316,40)&lt;10,ROUNDDOWN(AH316/40,0),ROUNDUP(AH316/40,0))))</f>
        <v>0</v>
      </c>
      <c r="AJ316" s="113"/>
      <c r="AK316" s="114">
        <f>IF(AJ316=0,0,IF(AJ316&lt;10,1,IF(MOD(AJ316,40)&lt;10,ROUNDDOWN(AJ316/40,0),ROUNDUP(AJ316/40,0))))</f>
        <v>0</v>
      </c>
      <c r="AL316" s="113"/>
      <c r="AM316" s="114">
        <f>IF(AL316=0,0,IF(AL316&lt;10,1,IF(MOD(AL316,40)&lt;10,ROUNDDOWN(AL316/40,0),ROUNDUP(AL316/40,0))))</f>
        <v>0</v>
      </c>
      <c r="AN316" s="113">
        <f>SUM(J316+L316+N316+P316+R316+T316+V316+X316+Z316+AB316+AD316+AF316+AH316+AJ316+AL316)</f>
        <v>71</v>
      </c>
      <c r="AO316" s="113">
        <f>SUM(K316+M316+O316+Q316+S316+U316+W316+Y316+AA316+AC316+AE316+AG316+AI316+AK316+AM316)</f>
        <v>9</v>
      </c>
      <c r="AP316" s="113">
        <v>1</v>
      </c>
      <c r="AQ316" s="113">
        <v>4</v>
      </c>
      <c r="AR316" s="113">
        <f>SUM(AP316:AQ316)</f>
        <v>5</v>
      </c>
      <c r="AS316" s="142">
        <v>1</v>
      </c>
      <c r="AT316" s="185">
        <v>0</v>
      </c>
      <c r="AU316" s="142">
        <v>4</v>
      </c>
      <c r="AV316" s="185">
        <v>0</v>
      </c>
      <c r="AW316" s="142">
        <f>SUM(AS316:AV316)</f>
        <v>5</v>
      </c>
      <c r="AX316" s="128">
        <f>IF(AN316&lt;=0,0,IF(AN316&lt;=359,1,IF(AN316&lt;=719,2,IF(AN316&lt;=1079,3,IF(AN316&lt;=1679,4,IF(AN316&lt;=1680,5,IF(AN316&lt;=1680,1,5)))))))</f>
        <v>1</v>
      </c>
      <c r="AY316" s="129">
        <f>IF(AN316&gt;120,ROUND(((((K316+M316+O316)*30)+(J316+L316+N316))/50+(((Q316+S316+U316+W316+Y316+AA316)*40)+(P316+R316+T316+V316+X316+Z316))/50+(AC316+AE316+AG316+AI316+AK316+AM316)*2),0),IF((J316+L316+N316+P316+R316+T316+V316+X316+Z316)&lt;=0,0,IF((J316+L316+N316+P316+R316+T316+V316+X316+Z316)&lt;=20,1,IF((J316+L316+N316+P316+R316+T316+V316+X316+Z316)&lt;=40,2,IF((J316+L316+N316+P316+R316+T316+V316+X316+Z316)&lt;=60,3,IF((J316+L316+N316+P316+R316+T316+V316+X316+Z316)&lt;=80,4,IF((J316+L316+N316+P316+R316+T316+V316+X316+Z316)&lt;=100,5,IF((J316+L316+N316+P316+R316+T316+V316+X316+Z316)&lt;=120,6,0)))))))+((AC316+AE316+AG316+AI316+AK316+AM316)*2))</f>
        <v>4</v>
      </c>
      <c r="AZ316" s="113">
        <f>SUM(AX316:AY316)</f>
        <v>5</v>
      </c>
      <c r="BA316" s="113">
        <f>SUM(AP316)-AX316</f>
        <v>0</v>
      </c>
      <c r="BB316" s="113">
        <f>SUM(AQ316)-AY316</f>
        <v>0</v>
      </c>
      <c r="BC316" s="113">
        <f>SUM(AR316)-AZ316</f>
        <v>0</v>
      </c>
      <c r="BD316" s="130">
        <f>SUM(BC316)/AZ316*100</f>
        <v>0</v>
      </c>
      <c r="BE316" s="113">
        <v>0</v>
      </c>
      <c r="BF316" s="113"/>
      <c r="BG316" s="113"/>
      <c r="BH316" s="113">
        <f>SUM(BC316)-BE316-BF316+BG316</f>
        <v>0</v>
      </c>
      <c r="BI316" s="130">
        <f>SUM(BH316)/AZ316*100</f>
        <v>0</v>
      </c>
      <c r="BK316" s="112"/>
      <c r="BL316" s="150"/>
      <c r="BM316" s="112"/>
      <c r="BN316" s="112"/>
      <c r="BO316" s="112"/>
      <c r="BP316" s="112"/>
      <c r="BQ316" s="112"/>
      <c r="BR316" s="112"/>
      <c r="BS316" s="112"/>
      <c r="BT316" s="112"/>
      <c r="BU316" s="112"/>
      <c r="BV316" s="112"/>
      <c r="BW316" s="112"/>
      <c r="BX316" s="112"/>
      <c r="BY316" s="112"/>
      <c r="BZ316" s="112"/>
      <c r="CA316" s="112"/>
      <c r="CB316" s="112"/>
      <c r="CC316" s="112"/>
      <c r="CD316" s="112"/>
      <c r="CE316" s="112"/>
      <c r="CF316" s="112"/>
      <c r="CG316" s="112"/>
      <c r="CH316" s="112"/>
      <c r="CI316" s="112"/>
      <c r="CJ316" s="112"/>
      <c r="CK316" s="112"/>
      <c r="CL316" s="112"/>
      <c r="CM316" s="112"/>
      <c r="CN316" s="112"/>
      <c r="CO316" s="112"/>
    </row>
    <row r="317" spans="1:93" s="161" customFormat="1">
      <c r="A317" s="154"/>
      <c r="B317" s="154"/>
      <c r="C317" s="155" t="s">
        <v>369</v>
      </c>
      <c r="D317" s="155"/>
      <c r="E317" s="155"/>
      <c r="F317" s="155"/>
      <c r="G317" s="154"/>
      <c r="H317" s="154"/>
      <c r="I317" s="154"/>
      <c r="J317" s="156" t="s">
        <v>388</v>
      </c>
      <c r="K317" s="157"/>
      <c r="L317" s="154"/>
      <c r="M317" s="157"/>
      <c r="N317" s="154"/>
      <c r="O317" s="157"/>
      <c r="P317" s="154"/>
      <c r="Q317" s="157"/>
      <c r="R317" s="154"/>
      <c r="S317" s="157"/>
      <c r="T317" s="154"/>
      <c r="U317" s="157"/>
      <c r="V317" s="154"/>
      <c r="W317" s="157"/>
      <c r="X317" s="154"/>
      <c r="Y317" s="157"/>
      <c r="Z317" s="154"/>
      <c r="AA317" s="157"/>
      <c r="AB317" s="154"/>
      <c r="AC317" s="157"/>
      <c r="AD317" s="154"/>
      <c r="AE317" s="157"/>
      <c r="AF317" s="157"/>
      <c r="AG317" s="157"/>
      <c r="AH317" s="154"/>
      <c r="AI317" s="157"/>
      <c r="AJ317" s="154"/>
      <c r="AK317" s="157"/>
      <c r="AL317" s="154"/>
      <c r="AM317" s="157"/>
      <c r="AN317" s="163"/>
      <c r="AO317" s="154"/>
      <c r="AP317" s="154"/>
      <c r="AQ317" s="154"/>
      <c r="AR317" s="154"/>
      <c r="AS317" s="154"/>
      <c r="AT317" s="185"/>
      <c r="AU317" s="154"/>
      <c r="AV317" s="185"/>
      <c r="AW317" s="154"/>
      <c r="AX317" s="158"/>
      <c r="AY317" s="159"/>
      <c r="AZ317" s="154"/>
      <c r="BA317" s="154"/>
      <c r="BB317" s="154"/>
      <c r="BC317" s="154"/>
      <c r="BD317" s="160"/>
      <c r="BE317" s="154"/>
      <c r="BF317" s="154"/>
      <c r="BG317" s="154"/>
      <c r="BH317" s="154"/>
      <c r="BI317" s="160"/>
      <c r="BK317" s="162"/>
      <c r="BL317" s="150"/>
      <c r="BM317" s="162"/>
      <c r="BN317" s="162"/>
      <c r="BO317" s="162"/>
      <c r="BP317" s="162"/>
      <c r="BQ317" s="162"/>
      <c r="BR317" s="162"/>
      <c r="BS317" s="162"/>
      <c r="BT317" s="162"/>
      <c r="BU317" s="162"/>
      <c r="BV317" s="162"/>
      <c r="BW317" s="162"/>
      <c r="BX317" s="162"/>
      <c r="BY317" s="162"/>
      <c r="BZ317" s="162"/>
      <c r="CA317" s="162"/>
      <c r="CB317" s="162"/>
      <c r="CC317" s="162"/>
      <c r="CD317" s="162"/>
      <c r="CE317" s="162"/>
      <c r="CF317" s="162"/>
      <c r="CG317" s="162"/>
      <c r="CH317" s="162"/>
      <c r="CI317" s="162"/>
      <c r="CJ317" s="162"/>
      <c r="CK317" s="162"/>
      <c r="CL317" s="162"/>
      <c r="CM317" s="162"/>
      <c r="CN317" s="162"/>
      <c r="CO317" s="162"/>
    </row>
    <row r="318" spans="1:93" s="161" customFormat="1">
      <c r="A318" s="154"/>
      <c r="B318" s="154"/>
      <c r="C318" s="155" t="s">
        <v>513</v>
      </c>
      <c r="D318" s="155"/>
      <c r="E318" s="155"/>
      <c r="F318" s="155"/>
      <c r="G318" s="154"/>
      <c r="H318" s="154"/>
      <c r="I318" s="154"/>
      <c r="J318" s="156" t="s">
        <v>613</v>
      </c>
      <c r="K318" s="157"/>
      <c r="L318" s="154"/>
      <c r="M318" s="157"/>
      <c r="N318" s="154"/>
      <c r="O318" s="157"/>
      <c r="P318" s="154"/>
      <c r="Q318" s="157"/>
      <c r="R318" s="154"/>
      <c r="S318" s="157"/>
      <c r="T318" s="154"/>
      <c r="U318" s="157"/>
      <c r="V318" s="154"/>
      <c r="W318" s="157"/>
      <c r="X318" s="154"/>
      <c r="Y318" s="157"/>
      <c r="Z318" s="154"/>
      <c r="AA318" s="157"/>
      <c r="AB318" s="154"/>
      <c r="AC318" s="157"/>
      <c r="AD318" s="154"/>
      <c r="AE318" s="157"/>
      <c r="AF318" s="157"/>
      <c r="AG318" s="157"/>
      <c r="AH318" s="154"/>
      <c r="AI318" s="157"/>
      <c r="AJ318" s="154"/>
      <c r="AK318" s="157"/>
      <c r="AL318" s="154"/>
      <c r="AM318" s="157"/>
      <c r="AN318" s="163"/>
      <c r="AO318" s="154"/>
      <c r="AP318" s="154"/>
      <c r="AQ318" s="154"/>
      <c r="AR318" s="154"/>
      <c r="AS318" s="154"/>
      <c r="AT318" s="185"/>
      <c r="AU318" s="154"/>
      <c r="AV318" s="185"/>
      <c r="AW318" s="154"/>
      <c r="AX318" s="158"/>
      <c r="AY318" s="159"/>
      <c r="AZ318" s="154"/>
      <c r="BA318" s="154"/>
      <c r="BB318" s="154"/>
      <c r="BC318" s="154"/>
      <c r="BD318" s="160"/>
      <c r="BE318" s="154"/>
      <c r="BF318" s="154"/>
      <c r="BG318" s="154"/>
      <c r="BH318" s="154"/>
      <c r="BI318" s="160"/>
      <c r="BK318" s="162"/>
      <c r="BL318" s="150"/>
      <c r="BM318" s="162"/>
      <c r="BN318" s="162"/>
      <c r="BO318" s="162"/>
      <c r="BP318" s="162"/>
      <c r="BQ318" s="162"/>
      <c r="BR318" s="162"/>
      <c r="BS318" s="162"/>
      <c r="BT318" s="162"/>
      <c r="BU318" s="162"/>
      <c r="BV318" s="162"/>
      <c r="BW318" s="162"/>
      <c r="BX318" s="162"/>
      <c r="BY318" s="162"/>
      <c r="BZ318" s="162"/>
      <c r="CA318" s="162"/>
      <c r="CB318" s="162"/>
      <c r="CC318" s="162"/>
      <c r="CD318" s="162"/>
      <c r="CE318" s="162"/>
      <c r="CF318" s="162"/>
      <c r="CG318" s="162"/>
      <c r="CH318" s="162"/>
      <c r="CI318" s="162"/>
      <c r="CJ318" s="162"/>
      <c r="CK318" s="162"/>
      <c r="CL318" s="162"/>
      <c r="CM318" s="162"/>
      <c r="CN318" s="162"/>
      <c r="CO318" s="162"/>
    </row>
    <row r="319" spans="1:93" s="111" customFormat="1">
      <c r="A319" s="113">
        <v>104</v>
      </c>
      <c r="B319" s="113">
        <v>40010010</v>
      </c>
      <c r="C319" s="126" t="s">
        <v>92</v>
      </c>
      <c r="D319" s="126" t="s">
        <v>187</v>
      </c>
      <c r="E319" s="126" t="s">
        <v>183</v>
      </c>
      <c r="F319" s="126" t="s">
        <v>181</v>
      </c>
      <c r="G319" s="113">
        <v>25</v>
      </c>
      <c r="H319" s="113">
        <v>4</v>
      </c>
      <c r="I319" s="113" t="s">
        <v>283</v>
      </c>
      <c r="J319" s="113">
        <v>2</v>
      </c>
      <c r="K319" s="114">
        <f>IF(J319=0,0,IF(J319&lt;10,1,IF(MOD(J319,30)&lt;10,ROUNDDOWN(J319/30,0),ROUNDUP(J319/30,0))))</f>
        <v>1</v>
      </c>
      <c r="L319" s="113">
        <v>9</v>
      </c>
      <c r="M319" s="114">
        <f>IF(L319=0,0,IF(L319&lt;10,1,IF(MOD(L319,30)&lt;10,ROUNDDOWN(L319/30,0),ROUNDUP(L319/30,0))))</f>
        <v>1</v>
      </c>
      <c r="N319" s="113">
        <v>9</v>
      </c>
      <c r="O319" s="114">
        <f>IF(N319=0,0,IF(N319&lt;10,1,IF(MOD(N319,30)&lt;10,ROUNDDOWN(N319/30,0),ROUNDUP(N319/30,0))))</f>
        <v>1</v>
      </c>
      <c r="P319" s="113">
        <v>8</v>
      </c>
      <c r="Q319" s="114">
        <f>IF(P319=0,0,IF(P319&lt;10,1,IF(MOD(P319,40)&lt;10,ROUNDDOWN(P319/40,0),ROUNDUP(P319/40,0))))</f>
        <v>1</v>
      </c>
      <c r="R319" s="113">
        <v>8</v>
      </c>
      <c r="S319" s="114">
        <f>IF(R319=0,0,IF(R319&lt;10,1,IF(MOD(R319,40)&lt;10,ROUNDDOWN(R319/40,0),ROUNDUP(R319/40,0))))</f>
        <v>1</v>
      </c>
      <c r="T319" s="113">
        <v>7</v>
      </c>
      <c r="U319" s="114">
        <f>IF(T319=0,0,IF(T319&lt;10,1,IF(MOD(T319,40)&lt;10,ROUNDDOWN(T319/40,0),ROUNDUP(T319/40,0))))</f>
        <v>1</v>
      </c>
      <c r="V319" s="113">
        <v>9</v>
      </c>
      <c r="W319" s="114">
        <f>IF(V319=0,0,IF(V319&lt;10,1,IF(MOD(V319,40)&lt;10,ROUNDDOWN(V319/40,0),ROUNDUP(V319/40,0))))</f>
        <v>1</v>
      </c>
      <c r="X319" s="113">
        <v>8</v>
      </c>
      <c r="Y319" s="114">
        <f>IF(X319=0,0,IF(X319&lt;10,1,IF(MOD(X319,40)&lt;10,ROUNDDOWN(X319/40,0),ROUNDUP(X319/40,0))))</f>
        <v>1</v>
      </c>
      <c r="Z319" s="113">
        <v>14</v>
      </c>
      <c r="AA319" s="114">
        <f>IF(Z319=0,0,IF(Z319&lt;10,1,IF(MOD(Z319,40)&lt;10,ROUNDDOWN(Z319/40,0),ROUNDUP(Z319/40,0))))</f>
        <v>1</v>
      </c>
      <c r="AB319" s="113"/>
      <c r="AC319" s="114">
        <f>IF(AB319=0,0,IF(AB319&lt;10,1,IF(MOD(AB319,40)&lt;10,ROUNDDOWN(AB319/40,0),ROUNDUP(AB319/40,0))))</f>
        <v>0</v>
      </c>
      <c r="AD319" s="113"/>
      <c r="AE319" s="114">
        <f>IF(AD319=0,0,IF(AD319&lt;10,1,IF(MOD(AD319,40)&lt;10,ROUNDDOWN(AD319/40,0),ROUNDUP(AD319/40,0))))</f>
        <v>0</v>
      </c>
      <c r="AF319" s="114"/>
      <c r="AG319" s="114">
        <f>IF(AF319=0,0,IF(AF319&lt;10,1,IF(MOD(AF319,40)&lt;10,ROUNDDOWN(AF319/40,0),ROUNDUP(AF319/40,0))))</f>
        <v>0</v>
      </c>
      <c r="AH319" s="113"/>
      <c r="AI319" s="114">
        <f>IF(AH319=0,0,IF(AH319&lt;10,1,IF(MOD(AH319,40)&lt;10,ROUNDDOWN(AH319/40,0),ROUNDUP(AH319/40,0))))</f>
        <v>0</v>
      </c>
      <c r="AJ319" s="113"/>
      <c r="AK319" s="114">
        <f>IF(AJ319=0,0,IF(AJ319&lt;10,1,IF(MOD(AJ319,40)&lt;10,ROUNDDOWN(AJ319/40,0),ROUNDUP(AJ319/40,0))))</f>
        <v>0</v>
      </c>
      <c r="AL319" s="113"/>
      <c r="AM319" s="114">
        <f>IF(AL319=0,0,IF(AL319&lt;10,1,IF(MOD(AL319,40)&lt;10,ROUNDDOWN(AL319/40,0),ROUNDUP(AL319/40,0))))</f>
        <v>0</v>
      </c>
      <c r="AN319" s="113">
        <f>SUM(J319+L319+N319+P319+R319+T319+V319+X319+Z319+AB319+AD319+AF319+AH319+AJ319+AL319)</f>
        <v>74</v>
      </c>
      <c r="AO319" s="113">
        <f>SUM(K319+M319+O319+Q319+S319+U319+W319+Y319+AA319+AC319+AE319+AG319+AI319+AK319+AM319)</f>
        <v>9</v>
      </c>
      <c r="AP319" s="113">
        <v>1</v>
      </c>
      <c r="AQ319" s="113">
        <v>4</v>
      </c>
      <c r="AR319" s="113">
        <f>SUM(AP319:AQ319)</f>
        <v>5</v>
      </c>
      <c r="AS319" s="142">
        <v>1</v>
      </c>
      <c r="AT319" s="185">
        <v>0</v>
      </c>
      <c r="AU319" s="142">
        <v>4</v>
      </c>
      <c r="AV319" s="185">
        <v>0</v>
      </c>
      <c r="AW319" s="142">
        <f>SUM(AS319:AV319)</f>
        <v>5</v>
      </c>
      <c r="AX319" s="128">
        <f>IF(AN319&lt;=0,0,IF(AN319&lt;=359,1,IF(AN319&lt;=719,2,IF(AN319&lt;=1079,3,IF(AN319&lt;=1679,4,IF(AN319&lt;=1680,5,IF(AN319&lt;=1680,1,5)))))))</f>
        <v>1</v>
      </c>
      <c r="AY319" s="129">
        <f>IF(AN319&gt;120,ROUND(((((K319+M319+O319)*30)+(J319+L319+N319))/50+(((Q319+S319+U319+W319+Y319+AA319)*40)+(P319+R319+T319+V319+X319+Z319))/50+(AC319+AE319+AG319+AI319+AK319+AM319)*2),0),IF((J319+L319+N319+P319+R319+T319+V319+X319+Z319)&lt;=0,0,IF((J319+L319+N319+P319+R319+T319+V319+X319+Z319)&lt;=20,1,IF((J319+L319+N319+P319+R319+T319+V319+X319+Z319)&lt;=40,2,IF((J319+L319+N319+P319+R319+T319+V319+X319+Z319)&lt;=60,3,IF((J319+L319+N319+P319+R319+T319+V319+X319+Z319)&lt;=80,4,IF((J319+L319+N319+P319+R319+T319+V319+X319+Z319)&lt;=100,5,IF((J319+L319+N319+P319+R319+T319+V319+X319+Z319)&lt;=120,6,0)))))))+((AC319+AE319+AG319+AI319+AK319+AM319)*2))</f>
        <v>4</v>
      </c>
      <c r="AZ319" s="113">
        <f>SUM(AX319:AY319)</f>
        <v>5</v>
      </c>
      <c r="BA319" s="113">
        <f>SUM(AP319)-AX319</f>
        <v>0</v>
      </c>
      <c r="BB319" s="113">
        <f>SUM(AQ319)-AY319</f>
        <v>0</v>
      </c>
      <c r="BC319" s="113">
        <f>SUM(AR319)-AZ319</f>
        <v>0</v>
      </c>
      <c r="BD319" s="130">
        <f>SUM(BC319)/AZ319*100</f>
        <v>0</v>
      </c>
      <c r="BE319" s="113">
        <v>1</v>
      </c>
      <c r="BF319" s="113"/>
      <c r="BG319" s="113"/>
      <c r="BH319" s="113">
        <f>SUM(BC319)-BE319-BF319+BG319</f>
        <v>-1</v>
      </c>
      <c r="BI319" s="130">
        <f>SUM(BH319)/AZ319*100</f>
        <v>-20</v>
      </c>
      <c r="BK319" s="112"/>
      <c r="BL319" s="150"/>
      <c r="BM319" s="112"/>
      <c r="BN319" s="112"/>
      <c r="BO319" s="112"/>
      <c r="BP319" s="112"/>
      <c r="BQ319" s="112"/>
      <c r="BR319" s="112"/>
      <c r="BS319" s="112"/>
      <c r="BT319" s="112"/>
      <c r="BU319" s="112"/>
      <c r="BV319" s="112"/>
      <c r="BW319" s="112"/>
      <c r="BX319" s="112"/>
      <c r="BY319" s="112"/>
      <c r="BZ319" s="112"/>
      <c r="CA319" s="112"/>
      <c r="CB319" s="112"/>
      <c r="CC319" s="112"/>
      <c r="CD319" s="112"/>
      <c r="CE319" s="112"/>
      <c r="CF319" s="112"/>
      <c r="CG319" s="112"/>
      <c r="CH319" s="112"/>
      <c r="CI319" s="112"/>
      <c r="CJ319" s="112"/>
      <c r="CK319" s="112"/>
      <c r="CL319" s="112"/>
      <c r="CM319" s="112"/>
      <c r="CN319" s="112"/>
      <c r="CO319" s="112"/>
    </row>
    <row r="320" spans="1:93" s="161" customFormat="1">
      <c r="A320" s="154"/>
      <c r="B320" s="154"/>
      <c r="C320" s="155" t="s">
        <v>369</v>
      </c>
      <c r="D320" s="155"/>
      <c r="E320" s="155"/>
      <c r="F320" s="155"/>
      <c r="G320" s="154"/>
      <c r="H320" s="154"/>
      <c r="I320" s="154"/>
      <c r="J320" s="156" t="s">
        <v>445</v>
      </c>
      <c r="K320" s="157"/>
      <c r="L320" s="154"/>
      <c r="M320" s="157"/>
      <c r="N320" s="154"/>
      <c r="O320" s="157"/>
      <c r="P320" s="154"/>
      <c r="Q320" s="157"/>
      <c r="R320" s="154"/>
      <c r="S320" s="157"/>
      <c r="T320" s="154"/>
      <c r="U320" s="157"/>
      <c r="V320" s="154"/>
      <c r="W320" s="157"/>
      <c r="X320" s="154"/>
      <c r="Y320" s="157"/>
      <c r="Z320" s="154"/>
      <c r="AA320" s="157"/>
      <c r="AB320" s="154"/>
      <c r="AC320" s="157"/>
      <c r="AD320" s="154"/>
      <c r="AE320" s="157"/>
      <c r="AF320" s="157"/>
      <c r="AG320" s="157"/>
      <c r="AH320" s="154"/>
      <c r="AI320" s="157"/>
      <c r="AJ320" s="154"/>
      <c r="AK320" s="157"/>
      <c r="AL320" s="154"/>
      <c r="AM320" s="157"/>
      <c r="AN320" s="163"/>
      <c r="AO320" s="154"/>
      <c r="AP320" s="154"/>
      <c r="AQ320" s="154"/>
      <c r="AR320" s="154"/>
      <c r="AS320" s="154"/>
      <c r="AT320" s="185"/>
      <c r="AU320" s="154"/>
      <c r="AV320" s="185"/>
      <c r="AW320" s="154"/>
      <c r="AX320" s="158"/>
      <c r="AY320" s="159"/>
      <c r="AZ320" s="154"/>
      <c r="BA320" s="154"/>
      <c r="BB320" s="154"/>
      <c r="BC320" s="154"/>
      <c r="BD320" s="160"/>
      <c r="BE320" s="154"/>
      <c r="BF320" s="154"/>
      <c r="BG320" s="154"/>
      <c r="BH320" s="154"/>
      <c r="BI320" s="160"/>
      <c r="BK320" s="162"/>
      <c r="BL320" s="150"/>
      <c r="BM320" s="162"/>
      <c r="BN320" s="162"/>
      <c r="BO320" s="162"/>
      <c r="BP320" s="162"/>
      <c r="BQ320" s="162"/>
      <c r="BR320" s="162"/>
      <c r="BS320" s="162"/>
      <c r="BT320" s="162"/>
      <c r="BU320" s="162"/>
      <c r="BV320" s="162"/>
      <c r="BW320" s="162"/>
      <c r="BX320" s="162"/>
      <c r="BY320" s="162"/>
      <c r="BZ320" s="162"/>
      <c r="CA320" s="162"/>
      <c r="CB320" s="162"/>
      <c r="CC320" s="162"/>
      <c r="CD320" s="162"/>
      <c r="CE320" s="162"/>
      <c r="CF320" s="162"/>
      <c r="CG320" s="162"/>
      <c r="CH320" s="162"/>
      <c r="CI320" s="162"/>
      <c r="CJ320" s="162"/>
      <c r="CK320" s="162"/>
      <c r="CL320" s="162"/>
      <c r="CM320" s="162"/>
      <c r="CN320" s="162"/>
      <c r="CO320" s="162"/>
    </row>
    <row r="321" spans="1:93" s="161" customFormat="1">
      <c r="A321" s="154"/>
      <c r="B321" s="154"/>
      <c r="C321" s="155" t="s">
        <v>513</v>
      </c>
      <c r="D321" s="155"/>
      <c r="E321" s="155"/>
      <c r="F321" s="155"/>
      <c r="G321" s="154"/>
      <c r="H321" s="154"/>
      <c r="I321" s="154"/>
      <c r="J321" s="156" t="s">
        <v>614</v>
      </c>
      <c r="K321" s="157"/>
      <c r="L321" s="154"/>
      <c r="M321" s="157"/>
      <c r="N321" s="154"/>
      <c r="O321" s="157"/>
      <c r="P321" s="154"/>
      <c r="Q321" s="157"/>
      <c r="R321" s="154"/>
      <c r="S321" s="157"/>
      <c r="T321" s="154"/>
      <c r="U321" s="157"/>
      <c r="V321" s="154"/>
      <c r="W321" s="157"/>
      <c r="X321" s="154"/>
      <c r="Y321" s="157"/>
      <c r="Z321" s="154"/>
      <c r="AA321" s="157"/>
      <c r="AB321" s="154"/>
      <c r="AC321" s="157"/>
      <c r="AD321" s="154"/>
      <c r="AE321" s="157"/>
      <c r="AF321" s="157"/>
      <c r="AG321" s="157"/>
      <c r="AH321" s="154"/>
      <c r="AI321" s="157"/>
      <c r="AJ321" s="154"/>
      <c r="AK321" s="157"/>
      <c r="AL321" s="154"/>
      <c r="AM321" s="157"/>
      <c r="AN321" s="163"/>
      <c r="AO321" s="154"/>
      <c r="AP321" s="154"/>
      <c r="AQ321" s="154"/>
      <c r="AR321" s="154"/>
      <c r="AS321" s="154"/>
      <c r="AT321" s="185"/>
      <c r="AU321" s="154"/>
      <c r="AV321" s="185"/>
      <c r="AW321" s="154"/>
      <c r="AX321" s="158"/>
      <c r="AY321" s="159"/>
      <c r="AZ321" s="154"/>
      <c r="BA321" s="154"/>
      <c r="BB321" s="154"/>
      <c r="BC321" s="154"/>
      <c r="BD321" s="160"/>
      <c r="BE321" s="154"/>
      <c r="BF321" s="154"/>
      <c r="BG321" s="154"/>
      <c r="BH321" s="154"/>
      <c r="BI321" s="160"/>
      <c r="BK321" s="162"/>
      <c r="BL321" s="150"/>
      <c r="BM321" s="162"/>
      <c r="BN321" s="162"/>
      <c r="BO321" s="162"/>
      <c r="BP321" s="162"/>
      <c r="BQ321" s="162"/>
      <c r="BR321" s="162"/>
      <c r="BS321" s="162"/>
      <c r="BT321" s="162"/>
      <c r="BU321" s="162"/>
      <c r="BV321" s="162"/>
      <c r="BW321" s="162"/>
      <c r="BX321" s="162"/>
      <c r="BY321" s="162"/>
      <c r="BZ321" s="162"/>
      <c r="CA321" s="162"/>
      <c r="CB321" s="162"/>
      <c r="CC321" s="162"/>
      <c r="CD321" s="162"/>
      <c r="CE321" s="162"/>
      <c r="CF321" s="162"/>
      <c r="CG321" s="162"/>
      <c r="CH321" s="162"/>
      <c r="CI321" s="162"/>
      <c r="CJ321" s="162"/>
      <c r="CK321" s="162"/>
      <c r="CL321" s="162"/>
      <c r="CM321" s="162"/>
      <c r="CN321" s="162"/>
      <c r="CO321" s="162"/>
    </row>
    <row r="322" spans="1:93" s="111" customFormat="1">
      <c r="A322" s="113">
        <v>105</v>
      </c>
      <c r="B322" s="113">
        <v>40010140</v>
      </c>
      <c r="C322" s="126" t="s">
        <v>145</v>
      </c>
      <c r="D322" s="126" t="s">
        <v>206</v>
      </c>
      <c r="E322" s="126" t="s">
        <v>185</v>
      </c>
      <c r="F322" s="126" t="s">
        <v>181</v>
      </c>
      <c r="G322" s="113">
        <v>32</v>
      </c>
      <c r="H322" s="113">
        <v>4</v>
      </c>
      <c r="I322" s="113" t="s">
        <v>283</v>
      </c>
      <c r="J322" s="113">
        <v>4</v>
      </c>
      <c r="K322" s="114">
        <f>IF(J322=0,0,IF(J322&lt;10,1,IF(MOD(J322,30)&lt;10,ROUNDDOWN(J322/30,0),ROUNDUP(J322/30,0))))</f>
        <v>1</v>
      </c>
      <c r="L322" s="113">
        <v>7</v>
      </c>
      <c r="M322" s="114">
        <f>IF(L322=0,0,IF(L322&lt;10,1,IF(MOD(L322,30)&lt;10,ROUNDDOWN(L322/30,0),ROUNDUP(L322/30,0))))</f>
        <v>1</v>
      </c>
      <c r="N322" s="113">
        <v>8</v>
      </c>
      <c r="O322" s="114">
        <f>IF(N322=0,0,IF(N322&lt;10,1,IF(MOD(N322,30)&lt;10,ROUNDDOWN(N322/30,0),ROUNDUP(N322/30,0))))</f>
        <v>1</v>
      </c>
      <c r="P322" s="113">
        <v>5</v>
      </c>
      <c r="Q322" s="114">
        <f>IF(P322=0,0,IF(P322&lt;10,1,IF(MOD(P322,40)&lt;10,ROUNDDOWN(P322/40,0),ROUNDUP(P322/40,0))))</f>
        <v>1</v>
      </c>
      <c r="R322" s="113">
        <v>8</v>
      </c>
      <c r="S322" s="114">
        <f>IF(R322=0,0,IF(R322&lt;10,1,IF(MOD(R322,40)&lt;10,ROUNDDOWN(R322/40,0),ROUNDUP(R322/40,0))))</f>
        <v>1</v>
      </c>
      <c r="T322" s="113">
        <v>7</v>
      </c>
      <c r="U322" s="114">
        <f>IF(T322=0,0,IF(T322&lt;10,1,IF(MOD(T322,40)&lt;10,ROUNDDOWN(T322/40,0),ROUNDUP(T322/40,0))))</f>
        <v>1</v>
      </c>
      <c r="V322" s="113">
        <v>4</v>
      </c>
      <c r="W322" s="114">
        <f>IF(V322=0,0,IF(V322&lt;10,1,IF(MOD(V322,40)&lt;10,ROUNDDOWN(V322/40,0),ROUNDUP(V322/40,0))))</f>
        <v>1</v>
      </c>
      <c r="X322" s="113">
        <v>13</v>
      </c>
      <c r="Y322" s="114">
        <f>IF(X322=0,0,IF(X322&lt;10,1,IF(MOD(X322,40)&lt;10,ROUNDDOWN(X322/40,0),ROUNDUP(X322/40,0))))</f>
        <v>1</v>
      </c>
      <c r="Z322" s="113">
        <v>10</v>
      </c>
      <c r="AA322" s="114">
        <f>IF(Z322=0,0,IF(Z322&lt;10,1,IF(MOD(Z322,40)&lt;10,ROUNDDOWN(Z322/40,0),ROUNDUP(Z322/40,0))))</f>
        <v>1</v>
      </c>
      <c r="AB322" s="113"/>
      <c r="AC322" s="114">
        <f>IF(AB322=0,0,IF(AB322&lt;10,1,IF(MOD(AB322,40)&lt;10,ROUNDDOWN(AB322/40,0),ROUNDUP(AB322/40,0))))</f>
        <v>0</v>
      </c>
      <c r="AD322" s="113"/>
      <c r="AE322" s="114">
        <f>IF(AD322=0,0,IF(AD322&lt;10,1,IF(MOD(AD322,40)&lt;10,ROUNDDOWN(AD322/40,0),ROUNDUP(AD322/40,0))))</f>
        <v>0</v>
      </c>
      <c r="AF322" s="114"/>
      <c r="AG322" s="114">
        <f>IF(AF322=0,0,IF(AF322&lt;10,1,IF(MOD(AF322,40)&lt;10,ROUNDDOWN(AF322/40,0),ROUNDUP(AF322/40,0))))</f>
        <v>0</v>
      </c>
      <c r="AH322" s="113"/>
      <c r="AI322" s="114">
        <f>IF(AH322=0,0,IF(AH322&lt;10,1,IF(MOD(AH322,40)&lt;10,ROUNDDOWN(AH322/40,0),ROUNDUP(AH322/40,0))))</f>
        <v>0</v>
      </c>
      <c r="AJ322" s="113"/>
      <c r="AK322" s="114">
        <f>IF(AJ322=0,0,IF(AJ322&lt;10,1,IF(MOD(AJ322,40)&lt;10,ROUNDDOWN(AJ322/40,0),ROUNDUP(AJ322/40,0))))</f>
        <v>0</v>
      </c>
      <c r="AL322" s="113"/>
      <c r="AM322" s="114">
        <f>IF(AL322=0,0,IF(AL322&lt;10,1,IF(MOD(AL322,40)&lt;10,ROUNDDOWN(AL322/40,0),ROUNDUP(AL322/40,0))))</f>
        <v>0</v>
      </c>
      <c r="AN322" s="113">
        <f>SUM(J322+L322+N322+P322+R322+T322+V322+X322+Z322+AB322+AD322+AF322+AH322+AJ322+AL322)</f>
        <v>66</v>
      </c>
      <c r="AO322" s="113">
        <f>SUM(K322+M322+O322+Q322+S322+U322+W322+Y322+AA322+AC322+AE322+AG322+AI322+AK322+AM322)</f>
        <v>9</v>
      </c>
      <c r="AP322" s="113">
        <v>1</v>
      </c>
      <c r="AQ322" s="113">
        <v>4</v>
      </c>
      <c r="AR322" s="113">
        <f>SUM(AP322:AQ322)</f>
        <v>5</v>
      </c>
      <c r="AS322" s="142">
        <v>0</v>
      </c>
      <c r="AT322" s="185">
        <v>1</v>
      </c>
      <c r="AU322" s="142">
        <v>4</v>
      </c>
      <c r="AV322" s="185">
        <v>0</v>
      </c>
      <c r="AW322" s="142">
        <f>SUM(AS322:AV322)</f>
        <v>5</v>
      </c>
      <c r="AX322" s="128">
        <f>IF(AN322&lt;=0,0,IF(AN322&lt;=359,1,IF(AN322&lt;=719,2,IF(AN322&lt;=1079,3,IF(AN322&lt;=1679,4,IF(AN322&lt;=1680,5,IF(AN322&lt;=1680,1,5)))))))</f>
        <v>1</v>
      </c>
      <c r="AY322" s="129">
        <f>IF(AN322&gt;120,ROUND(((((K322+M322+O322)*30)+(J322+L322+N322))/50+(((Q322+S322+U322+W322+Y322+AA322)*40)+(P322+R322+T322+V322+X322+Z322))/50+(AC322+AE322+AG322+AI322+AK322+AM322)*2),0),IF((J322+L322+N322+P322+R322+T322+V322+X322+Z322)&lt;=0,0,IF((J322+L322+N322+P322+R322+T322+V322+X322+Z322)&lt;=20,1,IF((J322+L322+N322+P322+R322+T322+V322+X322+Z322)&lt;=40,2,IF((J322+L322+N322+P322+R322+T322+V322+X322+Z322)&lt;=60,3,IF((J322+L322+N322+P322+R322+T322+V322+X322+Z322)&lt;=80,4,IF((J322+L322+N322+P322+R322+T322+V322+X322+Z322)&lt;=100,5,IF((J322+L322+N322+P322+R322+T322+V322+X322+Z322)&lt;=120,6,0)))))))+((AC322+AE322+AG322+AI322+AK322+AM322)*2))</f>
        <v>4</v>
      </c>
      <c r="AZ322" s="113">
        <f>SUM(AX322:AY322)</f>
        <v>5</v>
      </c>
      <c r="BA322" s="113">
        <f>SUM(AP322)-AX322</f>
        <v>0</v>
      </c>
      <c r="BB322" s="113">
        <f>SUM(AQ322)-AY322</f>
        <v>0</v>
      </c>
      <c r="BC322" s="113">
        <f>SUM(AR322)-AZ322</f>
        <v>0</v>
      </c>
      <c r="BD322" s="130">
        <f>SUM(BC322)/AZ322*100</f>
        <v>0</v>
      </c>
      <c r="BE322" s="113">
        <v>2</v>
      </c>
      <c r="BF322" s="113"/>
      <c r="BG322" s="113"/>
      <c r="BH322" s="113">
        <f>SUM(BC322)-BE322-BF322+BG322</f>
        <v>-2</v>
      </c>
      <c r="BI322" s="130">
        <f>SUM(BH322)/AZ322*100</f>
        <v>-40</v>
      </c>
      <c r="BK322" s="112"/>
      <c r="BL322" s="150"/>
      <c r="BM322" s="112"/>
      <c r="BN322" s="112"/>
      <c r="BO322" s="112"/>
      <c r="BP322" s="112"/>
      <c r="BQ322" s="112"/>
      <c r="BR322" s="112"/>
      <c r="BS322" s="112"/>
      <c r="BT322" s="112"/>
      <c r="BU322" s="112"/>
      <c r="BV322" s="112"/>
      <c r="BW322" s="112"/>
      <c r="BX322" s="112"/>
      <c r="BY322" s="112"/>
      <c r="BZ322" s="112"/>
      <c r="CA322" s="112"/>
      <c r="CB322" s="112"/>
      <c r="CC322" s="112"/>
      <c r="CD322" s="112"/>
      <c r="CE322" s="112"/>
      <c r="CF322" s="112"/>
      <c r="CG322" s="112"/>
      <c r="CH322" s="112"/>
      <c r="CI322" s="112"/>
      <c r="CJ322" s="112"/>
      <c r="CK322" s="112"/>
      <c r="CL322" s="112"/>
      <c r="CM322" s="112"/>
      <c r="CN322" s="112"/>
      <c r="CO322" s="112"/>
    </row>
    <row r="323" spans="1:93" s="161" customFormat="1">
      <c r="A323" s="154"/>
      <c r="B323" s="154"/>
      <c r="C323" s="155" t="s">
        <v>369</v>
      </c>
      <c r="D323" s="155"/>
      <c r="E323" s="155"/>
      <c r="F323" s="155"/>
      <c r="G323" s="154"/>
      <c r="H323" s="154"/>
      <c r="I323" s="154"/>
      <c r="J323" s="156" t="s">
        <v>433</v>
      </c>
      <c r="K323" s="157"/>
      <c r="L323" s="154"/>
      <c r="M323" s="157"/>
      <c r="N323" s="154"/>
      <c r="O323" s="157"/>
      <c r="P323" s="154"/>
      <c r="Q323" s="157"/>
      <c r="R323" s="154"/>
      <c r="S323" s="157"/>
      <c r="T323" s="154"/>
      <c r="U323" s="157"/>
      <c r="V323" s="154"/>
      <c r="W323" s="157"/>
      <c r="X323" s="154"/>
      <c r="Y323" s="157"/>
      <c r="Z323" s="154"/>
      <c r="AA323" s="157"/>
      <c r="AB323" s="154"/>
      <c r="AC323" s="157"/>
      <c r="AD323" s="154"/>
      <c r="AE323" s="157"/>
      <c r="AF323" s="157"/>
      <c r="AG323" s="157"/>
      <c r="AH323" s="154"/>
      <c r="AI323" s="157"/>
      <c r="AJ323" s="154"/>
      <c r="AK323" s="157"/>
      <c r="AL323" s="154"/>
      <c r="AM323" s="157"/>
      <c r="AN323" s="154"/>
      <c r="AO323" s="154"/>
      <c r="AP323" s="154"/>
      <c r="AQ323" s="154"/>
      <c r="AR323" s="154"/>
      <c r="AS323" s="154"/>
      <c r="AT323" s="185"/>
      <c r="AU323" s="154"/>
      <c r="AV323" s="185"/>
      <c r="AW323" s="154"/>
      <c r="AX323" s="158"/>
      <c r="AY323" s="159"/>
      <c r="AZ323" s="154"/>
      <c r="BA323" s="154"/>
      <c r="BB323" s="154"/>
      <c r="BC323" s="154"/>
      <c r="BD323" s="160"/>
      <c r="BE323" s="154"/>
      <c r="BF323" s="154"/>
      <c r="BG323" s="154"/>
      <c r="BH323" s="154"/>
      <c r="BI323" s="160"/>
      <c r="BK323" s="162"/>
      <c r="BL323" s="150"/>
      <c r="BM323" s="162"/>
      <c r="BN323" s="162"/>
      <c r="BO323" s="162"/>
      <c r="BP323" s="162"/>
      <c r="BQ323" s="162"/>
      <c r="BR323" s="162"/>
      <c r="BS323" s="162"/>
      <c r="BT323" s="162"/>
      <c r="BU323" s="162"/>
      <c r="BV323" s="162"/>
      <c r="BW323" s="162"/>
      <c r="BX323" s="162"/>
      <c r="BY323" s="162"/>
      <c r="BZ323" s="162"/>
      <c r="CA323" s="162"/>
      <c r="CB323" s="162"/>
      <c r="CC323" s="162"/>
      <c r="CD323" s="162"/>
      <c r="CE323" s="162"/>
      <c r="CF323" s="162"/>
      <c r="CG323" s="162"/>
      <c r="CH323" s="162"/>
      <c r="CI323" s="162"/>
      <c r="CJ323" s="162"/>
      <c r="CK323" s="162"/>
      <c r="CL323" s="162"/>
      <c r="CM323" s="162"/>
      <c r="CN323" s="162"/>
      <c r="CO323" s="162"/>
    </row>
    <row r="324" spans="1:93" s="161" customFormat="1">
      <c r="A324" s="154"/>
      <c r="B324" s="154"/>
      <c r="C324" s="155" t="s">
        <v>513</v>
      </c>
      <c r="D324" s="155"/>
      <c r="E324" s="155"/>
      <c r="F324" s="155"/>
      <c r="G324" s="154"/>
      <c r="H324" s="154"/>
      <c r="I324" s="154"/>
      <c r="J324" s="156" t="s">
        <v>615</v>
      </c>
      <c r="K324" s="157"/>
      <c r="L324" s="154"/>
      <c r="M324" s="157"/>
      <c r="N324" s="154"/>
      <c r="O324" s="157"/>
      <c r="P324" s="154"/>
      <c r="Q324" s="157"/>
      <c r="R324" s="154"/>
      <c r="S324" s="157"/>
      <c r="T324" s="154"/>
      <c r="U324" s="157"/>
      <c r="V324" s="154"/>
      <c r="W324" s="157"/>
      <c r="X324" s="154"/>
      <c r="Y324" s="157"/>
      <c r="Z324" s="154"/>
      <c r="AA324" s="157"/>
      <c r="AB324" s="154"/>
      <c r="AC324" s="157"/>
      <c r="AD324" s="154"/>
      <c r="AE324" s="157"/>
      <c r="AF324" s="157"/>
      <c r="AG324" s="157"/>
      <c r="AH324" s="154"/>
      <c r="AI324" s="157"/>
      <c r="AJ324" s="154"/>
      <c r="AK324" s="157"/>
      <c r="AL324" s="154"/>
      <c r="AM324" s="157"/>
      <c r="AN324" s="154"/>
      <c r="AO324" s="154"/>
      <c r="AP324" s="154"/>
      <c r="AQ324" s="154"/>
      <c r="AR324" s="154"/>
      <c r="AS324" s="154"/>
      <c r="AT324" s="185"/>
      <c r="AU324" s="154"/>
      <c r="AV324" s="185"/>
      <c r="AW324" s="154"/>
      <c r="AX324" s="158"/>
      <c r="AY324" s="159"/>
      <c r="AZ324" s="154"/>
      <c r="BA324" s="154"/>
      <c r="BB324" s="154"/>
      <c r="BC324" s="154"/>
      <c r="BD324" s="160"/>
      <c r="BE324" s="154"/>
      <c r="BF324" s="154"/>
      <c r="BG324" s="154"/>
      <c r="BH324" s="154"/>
      <c r="BI324" s="160"/>
      <c r="BK324" s="162"/>
      <c r="BL324" s="150"/>
      <c r="BM324" s="162"/>
      <c r="BN324" s="162"/>
      <c r="BO324" s="162"/>
      <c r="BP324" s="162"/>
      <c r="BQ324" s="162"/>
      <c r="BR324" s="162"/>
      <c r="BS324" s="162"/>
      <c r="BT324" s="162"/>
      <c r="BU324" s="162"/>
      <c r="BV324" s="162"/>
      <c r="BW324" s="162"/>
      <c r="BX324" s="162"/>
      <c r="BY324" s="162"/>
      <c r="BZ324" s="162"/>
      <c r="CA324" s="162"/>
      <c r="CB324" s="162"/>
      <c r="CC324" s="162"/>
      <c r="CD324" s="162"/>
      <c r="CE324" s="162"/>
      <c r="CF324" s="162"/>
      <c r="CG324" s="162"/>
      <c r="CH324" s="162"/>
      <c r="CI324" s="162"/>
      <c r="CJ324" s="162"/>
      <c r="CK324" s="162"/>
      <c r="CL324" s="162"/>
      <c r="CM324" s="162"/>
      <c r="CN324" s="162"/>
      <c r="CO324" s="162"/>
    </row>
    <row r="325" spans="1:93" s="111" customFormat="1">
      <c r="A325" s="113">
        <v>106</v>
      </c>
      <c r="B325" s="113">
        <v>40010107</v>
      </c>
      <c r="C325" s="126" t="s">
        <v>88</v>
      </c>
      <c r="D325" s="126" t="s">
        <v>200</v>
      </c>
      <c r="E325" s="126" t="s">
        <v>183</v>
      </c>
      <c r="F325" s="126" t="s">
        <v>181</v>
      </c>
      <c r="G325" s="113">
        <v>30</v>
      </c>
      <c r="H325" s="113">
        <v>1</v>
      </c>
      <c r="I325" s="113" t="s">
        <v>283</v>
      </c>
      <c r="J325" s="113">
        <v>0</v>
      </c>
      <c r="K325" s="114">
        <f>IF(J325=0,0,IF(J325&lt;10,1,IF(MOD(J325,30)&lt;10,ROUNDDOWN(J325/30,0),ROUNDUP(J325/30,0))))</f>
        <v>0</v>
      </c>
      <c r="L325" s="113">
        <v>7</v>
      </c>
      <c r="M325" s="114">
        <f>IF(L325=0,0,IF(L325&lt;10,1,IF(MOD(L325,30)&lt;10,ROUNDDOWN(L325/30,0),ROUNDUP(L325/30,0))))</f>
        <v>1</v>
      </c>
      <c r="N325" s="113">
        <v>10</v>
      </c>
      <c r="O325" s="114">
        <f>IF(N325=0,0,IF(N325&lt;10,1,IF(MOD(N325,30)&lt;10,ROUNDDOWN(N325/30,0),ROUNDUP(N325/30,0))))</f>
        <v>1</v>
      </c>
      <c r="P325" s="113">
        <v>9</v>
      </c>
      <c r="Q325" s="114">
        <f>IF(P325=0,0,IF(P325&lt;10,1,IF(MOD(P325,40)&lt;10,ROUNDDOWN(P325/40,0),ROUNDUP(P325/40,0))))</f>
        <v>1</v>
      </c>
      <c r="R325" s="113">
        <v>12</v>
      </c>
      <c r="S325" s="114">
        <f>IF(R325=0,0,IF(R325&lt;10,1,IF(MOD(R325,40)&lt;10,ROUNDDOWN(R325/40,0),ROUNDUP(R325/40,0))))</f>
        <v>1</v>
      </c>
      <c r="T325" s="113">
        <v>9</v>
      </c>
      <c r="U325" s="114">
        <f>IF(T325=0,0,IF(T325&lt;10,1,IF(MOD(T325,40)&lt;10,ROUNDDOWN(T325/40,0),ROUNDUP(T325/40,0))))</f>
        <v>1</v>
      </c>
      <c r="V325" s="113">
        <v>10</v>
      </c>
      <c r="W325" s="114">
        <f>IF(V325=0,0,IF(V325&lt;10,1,IF(MOD(V325,40)&lt;10,ROUNDDOWN(V325/40,0),ROUNDUP(V325/40,0))))</f>
        <v>1</v>
      </c>
      <c r="X325" s="113">
        <v>9</v>
      </c>
      <c r="Y325" s="114">
        <f>IF(X325=0,0,IF(X325&lt;10,1,IF(MOD(X325,40)&lt;10,ROUNDDOWN(X325/40,0),ROUNDUP(X325/40,0))))</f>
        <v>1</v>
      </c>
      <c r="Z325" s="113">
        <v>8</v>
      </c>
      <c r="AA325" s="114">
        <f>IF(Z325=0,0,IF(Z325&lt;10,1,IF(MOD(Z325,40)&lt;10,ROUNDDOWN(Z325/40,0),ROUNDUP(Z325/40,0))))</f>
        <v>1</v>
      </c>
      <c r="AB325" s="113"/>
      <c r="AC325" s="114">
        <f>IF(AB325=0,0,IF(AB325&lt;10,1,IF(MOD(AB325,40)&lt;10,ROUNDDOWN(AB325/40,0),ROUNDUP(AB325/40,0))))</f>
        <v>0</v>
      </c>
      <c r="AD325" s="113"/>
      <c r="AE325" s="114">
        <f>IF(AD325=0,0,IF(AD325&lt;10,1,IF(MOD(AD325,40)&lt;10,ROUNDDOWN(AD325/40,0),ROUNDUP(AD325/40,0))))</f>
        <v>0</v>
      </c>
      <c r="AF325" s="114"/>
      <c r="AG325" s="114">
        <f>IF(AF325=0,0,IF(AF325&lt;10,1,IF(MOD(AF325,40)&lt;10,ROUNDDOWN(AF325/40,0),ROUNDUP(AF325/40,0))))</f>
        <v>0</v>
      </c>
      <c r="AH325" s="113"/>
      <c r="AI325" s="114">
        <f>IF(AH325=0,0,IF(AH325&lt;10,1,IF(MOD(AH325,40)&lt;10,ROUNDDOWN(AH325/40,0),ROUNDUP(AH325/40,0))))</f>
        <v>0</v>
      </c>
      <c r="AJ325" s="113"/>
      <c r="AK325" s="114">
        <f>IF(AJ325=0,0,IF(AJ325&lt;10,1,IF(MOD(AJ325,40)&lt;10,ROUNDDOWN(AJ325/40,0),ROUNDUP(AJ325/40,0))))</f>
        <v>0</v>
      </c>
      <c r="AL325" s="113"/>
      <c r="AM325" s="114">
        <f>IF(AL325=0,0,IF(AL325&lt;10,1,IF(MOD(AL325,40)&lt;10,ROUNDDOWN(AL325/40,0),ROUNDUP(AL325/40,0))))</f>
        <v>0</v>
      </c>
      <c r="AN325" s="113">
        <f>SUM(J325+L325+N325+P325+R325+T325+V325+X325+Z325+AB325+AD325+AF325+AH325+AJ325+AL325)</f>
        <v>74</v>
      </c>
      <c r="AO325" s="113">
        <f>SUM(K325+M325+O325+Q325+S325+U325+W325+Y325+AA325+AC325+AE325+AG325+AI325+AK325+AM325)</f>
        <v>8</v>
      </c>
      <c r="AP325" s="113">
        <v>1</v>
      </c>
      <c r="AQ325" s="113">
        <v>4</v>
      </c>
      <c r="AR325" s="113">
        <f>SUM(AP325:AQ325)</f>
        <v>5</v>
      </c>
      <c r="AS325" s="142">
        <v>0</v>
      </c>
      <c r="AT325" s="185">
        <v>1</v>
      </c>
      <c r="AU325" s="142">
        <v>4</v>
      </c>
      <c r="AV325" s="185">
        <v>0</v>
      </c>
      <c r="AW325" s="142">
        <f>SUM(AS325:AV325)</f>
        <v>5</v>
      </c>
      <c r="AX325" s="128">
        <f>IF(AN325&lt;=0,0,IF(AN325&lt;=359,1,IF(AN325&lt;=719,2,IF(AN325&lt;=1079,3,IF(AN325&lt;=1679,4,IF(AN325&lt;=1680,5,IF(AN325&lt;=1680,1,5)))))))</f>
        <v>1</v>
      </c>
      <c r="AY325" s="129">
        <f>IF(AN325&gt;120,ROUND(((((K325+M325+O325)*30)+(J325+L325+N325))/50+(((Q325+S325+U325+W325+Y325+AA325)*40)+(P325+R325+T325+V325+X325+Z325))/50+(AC325+AE325+AG325+AI325+AK325+AM325)*2),0),IF((J325+L325+N325+P325+R325+T325+V325+X325+Z325)&lt;=0,0,IF((J325+L325+N325+P325+R325+T325+V325+X325+Z325)&lt;=20,1,IF((J325+L325+N325+P325+R325+T325+V325+X325+Z325)&lt;=40,2,IF((J325+L325+N325+P325+R325+T325+V325+X325+Z325)&lt;=60,3,IF((J325+L325+N325+P325+R325+T325+V325+X325+Z325)&lt;=80,4,IF((J325+L325+N325+P325+R325+T325+V325+X325+Z325)&lt;=100,5,IF((J325+L325+N325+P325+R325+T325+V325+X325+Z325)&lt;=120,6,0)))))))+((AC325+AE325+AG325+AI325+AK325+AM325)*2))</f>
        <v>4</v>
      </c>
      <c r="AZ325" s="113">
        <f>SUM(AX325:AY325)</f>
        <v>5</v>
      </c>
      <c r="BA325" s="113">
        <f>SUM(AP325)-AX325</f>
        <v>0</v>
      </c>
      <c r="BB325" s="113">
        <f>SUM(AQ325)-AY325</f>
        <v>0</v>
      </c>
      <c r="BC325" s="113">
        <f>SUM(AR325)-AZ325</f>
        <v>0</v>
      </c>
      <c r="BD325" s="130">
        <f>SUM(BC325)/AZ325*100</f>
        <v>0</v>
      </c>
      <c r="BE325" s="113">
        <v>0</v>
      </c>
      <c r="BF325" s="113"/>
      <c r="BG325" s="113"/>
      <c r="BH325" s="113">
        <f>SUM(BC325)-BE325-BF325+BG325</f>
        <v>0</v>
      </c>
      <c r="BI325" s="130">
        <f>SUM(BH325)/AZ325*100</f>
        <v>0</v>
      </c>
      <c r="BK325" s="112"/>
      <c r="BL325" s="150"/>
      <c r="BM325" s="112"/>
      <c r="BN325" s="112"/>
      <c r="BO325" s="112"/>
      <c r="BP325" s="112"/>
      <c r="BQ325" s="112"/>
      <c r="BR325" s="112"/>
      <c r="BS325" s="112"/>
      <c r="BT325" s="112"/>
      <c r="BU325" s="112"/>
      <c r="BV325" s="112"/>
      <c r="BW325" s="112"/>
      <c r="BX325" s="112"/>
      <c r="BY325" s="112"/>
      <c r="BZ325" s="112"/>
      <c r="CA325" s="112"/>
      <c r="CB325" s="112"/>
      <c r="CC325" s="112"/>
      <c r="CD325" s="112"/>
      <c r="CE325" s="112"/>
      <c r="CF325" s="112"/>
      <c r="CG325" s="112"/>
      <c r="CH325" s="112"/>
      <c r="CI325" s="112"/>
      <c r="CJ325" s="112"/>
      <c r="CK325" s="112"/>
      <c r="CL325" s="112"/>
      <c r="CM325" s="112"/>
      <c r="CN325" s="112"/>
      <c r="CO325" s="112"/>
    </row>
    <row r="326" spans="1:93" s="161" customFormat="1">
      <c r="A326" s="154"/>
      <c r="B326" s="154"/>
      <c r="C326" s="155" t="s">
        <v>369</v>
      </c>
      <c r="D326" s="155"/>
      <c r="E326" s="155"/>
      <c r="F326" s="155"/>
      <c r="G326" s="154"/>
      <c r="H326" s="154"/>
      <c r="I326" s="154"/>
      <c r="J326" s="156" t="s">
        <v>392</v>
      </c>
      <c r="K326" s="157"/>
      <c r="L326" s="154"/>
      <c r="M326" s="157"/>
      <c r="N326" s="154"/>
      <c r="O326" s="157"/>
      <c r="P326" s="154"/>
      <c r="Q326" s="157"/>
      <c r="R326" s="154"/>
      <c r="S326" s="157"/>
      <c r="T326" s="154"/>
      <c r="U326" s="157"/>
      <c r="V326" s="154"/>
      <c r="W326" s="157"/>
      <c r="X326" s="154"/>
      <c r="Y326" s="157"/>
      <c r="Z326" s="154"/>
      <c r="AA326" s="157"/>
      <c r="AB326" s="154"/>
      <c r="AC326" s="157"/>
      <c r="AD326" s="154"/>
      <c r="AE326" s="157"/>
      <c r="AF326" s="157"/>
      <c r="AG326" s="157"/>
      <c r="AH326" s="154"/>
      <c r="AI326" s="157"/>
      <c r="AJ326" s="154"/>
      <c r="AK326" s="157"/>
      <c r="AL326" s="154"/>
      <c r="AM326" s="157"/>
      <c r="AN326" s="154"/>
      <c r="AO326" s="154"/>
      <c r="AP326" s="154"/>
      <c r="AQ326" s="154"/>
      <c r="AR326" s="154"/>
      <c r="AS326" s="154"/>
      <c r="AT326" s="185"/>
      <c r="AU326" s="154"/>
      <c r="AV326" s="185"/>
      <c r="AW326" s="154"/>
      <c r="AX326" s="158"/>
      <c r="AY326" s="159"/>
      <c r="AZ326" s="154"/>
      <c r="BA326" s="154"/>
      <c r="BB326" s="154"/>
      <c r="BC326" s="154"/>
      <c r="BD326" s="160"/>
      <c r="BE326" s="154"/>
      <c r="BF326" s="154"/>
      <c r="BG326" s="154"/>
      <c r="BH326" s="154"/>
      <c r="BI326" s="160"/>
      <c r="BK326" s="162"/>
      <c r="BL326" s="150"/>
      <c r="BM326" s="162"/>
      <c r="BN326" s="162"/>
      <c r="BO326" s="162"/>
      <c r="BP326" s="162"/>
      <c r="BQ326" s="162"/>
      <c r="BR326" s="162"/>
      <c r="BS326" s="162"/>
      <c r="BT326" s="162"/>
      <c r="BU326" s="162"/>
      <c r="BV326" s="162"/>
      <c r="BW326" s="162"/>
      <c r="BX326" s="162"/>
      <c r="BY326" s="162"/>
      <c r="BZ326" s="162"/>
      <c r="CA326" s="162"/>
      <c r="CB326" s="162"/>
      <c r="CC326" s="162"/>
      <c r="CD326" s="162"/>
      <c r="CE326" s="162"/>
      <c r="CF326" s="162"/>
      <c r="CG326" s="162"/>
      <c r="CH326" s="162"/>
      <c r="CI326" s="162"/>
      <c r="CJ326" s="162"/>
      <c r="CK326" s="162"/>
      <c r="CL326" s="162"/>
      <c r="CM326" s="162"/>
      <c r="CN326" s="162"/>
      <c r="CO326" s="162"/>
    </row>
    <row r="327" spans="1:93" s="161" customFormat="1">
      <c r="A327" s="154"/>
      <c r="B327" s="154"/>
      <c r="C327" s="155" t="s">
        <v>513</v>
      </c>
      <c r="D327" s="155"/>
      <c r="E327" s="155"/>
      <c r="F327" s="155"/>
      <c r="G327" s="154"/>
      <c r="H327" s="154"/>
      <c r="I327" s="154"/>
      <c r="J327" s="156" t="s">
        <v>616</v>
      </c>
      <c r="K327" s="157"/>
      <c r="L327" s="154"/>
      <c r="M327" s="157"/>
      <c r="N327" s="154"/>
      <c r="O327" s="157"/>
      <c r="P327" s="154"/>
      <c r="Q327" s="157"/>
      <c r="R327" s="154"/>
      <c r="S327" s="157"/>
      <c r="T327" s="154"/>
      <c r="U327" s="157"/>
      <c r="V327" s="154"/>
      <c r="W327" s="157"/>
      <c r="X327" s="154"/>
      <c r="Y327" s="157"/>
      <c r="Z327" s="154"/>
      <c r="AA327" s="157"/>
      <c r="AB327" s="154"/>
      <c r="AC327" s="157"/>
      <c r="AD327" s="154"/>
      <c r="AE327" s="157"/>
      <c r="AF327" s="157"/>
      <c r="AG327" s="157"/>
      <c r="AH327" s="154"/>
      <c r="AI327" s="157"/>
      <c r="AJ327" s="154"/>
      <c r="AK327" s="157"/>
      <c r="AL327" s="154"/>
      <c r="AM327" s="157"/>
      <c r="AN327" s="154"/>
      <c r="AO327" s="154"/>
      <c r="AP327" s="154"/>
      <c r="AQ327" s="154"/>
      <c r="AR327" s="154"/>
      <c r="AS327" s="154"/>
      <c r="AT327" s="185"/>
      <c r="AU327" s="154"/>
      <c r="AV327" s="185"/>
      <c r="AW327" s="154"/>
      <c r="AX327" s="158"/>
      <c r="AY327" s="159"/>
      <c r="AZ327" s="154"/>
      <c r="BA327" s="154"/>
      <c r="BB327" s="154"/>
      <c r="BC327" s="154"/>
      <c r="BD327" s="160"/>
      <c r="BE327" s="154"/>
      <c r="BF327" s="154"/>
      <c r="BG327" s="154"/>
      <c r="BH327" s="154"/>
      <c r="BI327" s="160"/>
      <c r="BK327" s="162"/>
      <c r="BL327" s="150"/>
      <c r="BM327" s="162"/>
      <c r="BN327" s="162"/>
      <c r="BO327" s="162"/>
      <c r="BP327" s="162"/>
      <c r="BQ327" s="162"/>
      <c r="BR327" s="162"/>
      <c r="BS327" s="162"/>
      <c r="BT327" s="162"/>
      <c r="BU327" s="162"/>
      <c r="BV327" s="162"/>
      <c r="BW327" s="162"/>
      <c r="BX327" s="162"/>
      <c r="BY327" s="162"/>
      <c r="BZ327" s="162"/>
      <c r="CA327" s="162"/>
      <c r="CB327" s="162"/>
      <c r="CC327" s="162"/>
      <c r="CD327" s="162"/>
      <c r="CE327" s="162"/>
      <c r="CF327" s="162"/>
      <c r="CG327" s="162"/>
      <c r="CH327" s="162"/>
      <c r="CI327" s="162"/>
      <c r="CJ327" s="162"/>
      <c r="CK327" s="162"/>
      <c r="CL327" s="162"/>
      <c r="CM327" s="162"/>
      <c r="CN327" s="162"/>
      <c r="CO327" s="162"/>
    </row>
    <row r="328" spans="1:93" s="111" customFormat="1">
      <c r="A328" s="113">
        <v>107</v>
      </c>
      <c r="B328" s="113">
        <v>40010104</v>
      </c>
      <c r="C328" s="126" t="s">
        <v>201</v>
      </c>
      <c r="D328" s="126" t="s">
        <v>200</v>
      </c>
      <c r="E328" s="126" t="s">
        <v>183</v>
      </c>
      <c r="F328" s="126" t="s">
        <v>181</v>
      </c>
      <c r="G328" s="113">
        <v>27</v>
      </c>
      <c r="H328" s="113">
        <v>1</v>
      </c>
      <c r="I328" s="113" t="s">
        <v>283</v>
      </c>
      <c r="J328" s="113">
        <v>0</v>
      </c>
      <c r="K328" s="114">
        <f>IF(J328=0,0,IF(J328&lt;10,1,IF(MOD(J328,30)&lt;10,ROUNDDOWN(J328/30,0),ROUNDUP(J328/30,0))))</f>
        <v>0</v>
      </c>
      <c r="L328" s="113">
        <v>22</v>
      </c>
      <c r="M328" s="114">
        <f>IF(L328=0,0,IF(L328&lt;10,1,IF(MOD(L328,30)&lt;10,ROUNDDOWN(L328/30,0),ROUNDUP(L328/30,0))))</f>
        <v>1</v>
      </c>
      <c r="N328" s="113">
        <v>10</v>
      </c>
      <c r="O328" s="114">
        <f>IF(N328=0,0,IF(N328&lt;10,1,IF(MOD(N328,30)&lt;10,ROUNDDOWN(N328/30,0),ROUNDUP(N328/30,0))))</f>
        <v>1</v>
      </c>
      <c r="P328" s="113">
        <v>11</v>
      </c>
      <c r="Q328" s="114">
        <f>IF(P328=0,0,IF(P328&lt;10,1,IF(MOD(P328,40)&lt;10,ROUNDDOWN(P328/40,0),ROUNDUP(P328/40,0))))</f>
        <v>1</v>
      </c>
      <c r="R328" s="113">
        <v>8</v>
      </c>
      <c r="S328" s="114">
        <f>IF(R328=0,0,IF(R328&lt;10,1,IF(MOD(R328,40)&lt;10,ROUNDDOWN(R328/40,0),ROUNDUP(R328/40,0))))</f>
        <v>1</v>
      </c>
      <c r="T328" s="113">
        <v>11</v>
      </c>
      <c r="U328" s="114">
        <f>IF(T328=0,0,IF(T328&lt;10,1,IF(MOD(T328,40)&lt;10,ROUNDDOWN(T328/40,0),ROUNDUP(T328/40,0))))</f>
        <v>1</v>
      </c>
      <c r="V328" s="113">
        <v>14</v>
      </c>
      <c r="W328" s="114">
        <f>IF(V328=0,0,IF(V328&lt;10,1,IF(MOD(V328,40)&lt;10,ROUNDDOWN(V328/40,0),ROUNDUP(V328/40,0))))</f>
        <v>1</v>
      </c>
      <c r="X328" s="113">
        <v>14</v>
      </c>
      <c r="Y328" s="114">
        <f>IF(X328=0,0,IF(X328&lt;10,1,IF(MOD(X328,40)&lt;10,ROUNDDOWN(X328/40,0),ROUNDUP(X328/40,0))))</f>
        <v>1</v>
      </c>
      <c r="Z328" s="113">
        <v>8</v>
      </c>
      <c r="AA328" s="114">
        <f>IF(Z328=0,0,IF(Z328&lt;10,1,IF(MOD(Z328,40)&lt;10,ROUNDDOWN(Z328/40,0),ROUNDUP(Z328/40,0))))</f>
        <v>1</v>
      </c>
      <c r="AB328" s="113"/>
      <c r="AC328" s="114">
        <f>IF(AB328=0,0,IF(AB328&lt;10,1,IF(MOD(AB328,40)&lt;10,ROUNDDOWN(AB328/40,0),ROUNDUP(AB328/40,0))))</f>
        <v>0</v>
      </c>
      <c r="AD328" s="113"/>
      <c r="AE328" s="114">
        <f>IF(AD328=0,0,IF(AD328&lt;10,1,IF(MOD(AD328,40)&lt;10,ROUNDDOWN(AD328/40,0),ROUNDUP(AD328/40,0))))</f>
        <v>0</v>
      </c>
      <c r="AF328" s="114"/>
      <c r="AG328" s="114">
        <f>IF(AF328=0,0,IF(AF328&lt;10,1,IF(MOD(AF328,40)&lt;10,ROUNDDOWN(AF328/40,0),ROUNDUP(AF328/40,0))))</f>
        <v>0</v>
      </c>
      <c r="AH328" s="113"/>
      <c r="AI328" s="114">
        <f>IF(AH328=0,0,IF(AH328&lt;10,1,IF(MOD(AH328,40)&lt;10,ROUNDDOWN(AH328/40,0),ROUNDUP(AH328/40,0))))</f>
        <v>0</v>
      </c>
      <c r="AJ328" s="113"/>
      <c r="AK328" s="114">
        <f>IF(AJ328=0,0,IF(AJ328&lt;10,1,IF(MOD(AJ328,40)&lt;10,ROUNDDOWN(AJ328/40,0),ROUNDUP(AJ328/40,0))))</f>
        <v>0</v>
      </c>
      <c r="AL328" s="113"/>
      <c r="AM328" s="114">
        <f>IF(AL328=0,0,IF(AL328&lt;10,1,IF(MOD(AL328,40)&lt;10,ROUNDDOWN(AL328/40,0),ROUNDUP(AL328/40,0))))</f>
        <v>0</v>
      </c>
      <c r="AN328" s="113">
        <f>SUM(J328+L328+N328+P328+R328+T328+V328+X328+Z328+AB328+AD328+AF328+AH328+AJ328+AL328)</f>
        <v>98</v>
      </c>
      <c r="AO328" s="113">
        <f>SUM(K328+M328+O328+Q328+S328+U328+W328+Y328+AA328+AC328+AE328+AG328+AI328+AK328+AM328)</f>
        <v>8</v>
      </c>
      <c r="AP328" s="113">
        <v>1</v>
      </c>
      <c r="AQ328" s="113">
        <v>5</v>
      </c>
      <c r="AR328" s="113">
        <f>SUM(AP328:AQ328)</f>
        <v>6</v>
      </c>
      <c r="AS328" s="142">
        <v>1</v>
      </c>
      <c r="AT328" s="185">
        <v>0</v>
      </c>
      <c r="AU328" s="142">
        <v>5</v>
      </c>
      <c r="AV328" s="185">
        <v>0</v>
      </c>
      <c r="AW328" s="142">
        <f>SUM(AS328:AV328)</f>
        <v>6</v>
      </c>
      <c r="AX328" s="128">
        <f>IF(AN328&lt;=0,0,IF(AN328&lt;=359,1,IF(AN328&lt;=719,2,IF(AN328&lt;=1079,3,IF(AN328&lt;=1679,4,IF(AN328&lt;=1680,5,IF(AN328&lt;=1680,1,5)))))))</f>
        <v>1</v>
      </c>
      <c r="AY328" s="129">
        <f>IF(AN328&gt;120,ROUND(((((K328+M328+O328)*30)+(J328+L328+N328))/50+(((Q328+S328+U328+W328+Y328+AA328)*40)+(P328+R328+T328+V328+X328+Z328))/50+(AC328+AE328+AG328+AI328+AK328+AM328)*2),0),IF((J328+L328+N328+P328+R328+T328+V328+X328+Z328)&lt;=0,0,IF((J328+L328+N328+P328+R328+T328+V328+X328+Z328)&lt;=20,1,IF((J328+L328+N328+P328+R328+T328+V328+X328+Z328)&lt;=40,2,IF((J328+L328+N328+P328+R328+T328+V328+X328+Z328)&lt;=60,3,IF((J328+L328+N328+P328+R328+T328+V328+X328+Z328)&lt;=80,4,IF((J328+L328+N328+P328+R328+T328+V328+X328+Z328)&lt;=100,5,IF((J328+L328+N328+P328+R328+T328+V328+X328+Z328)&lt;=120,6,0)))))))+((AC328+AE328+AG328+AI328+AK328+AM328)*2))</f>
        <v>5</v>
      </c>
      <c r="AZ328" s="113">
        <f>SUM(AX328:AY328)</f>
        <v>6</v>
      </c>
      <c r="BA328" s="113">
        <f>SUM(AP328)-AX328</f>
        <v>0</v>
      </c>
      <c r="BB328" s="113">
        <f>SUM(AQ328)-AY328</f>
        <v>0</v>
      </c>
      <c r="BC328" s="113">
        <f>SUM(AR328)-AZ328</f>
        <v>0</v>
      </c>
      <c r="BD328" s="130">
        <f>SUM(BC328)/AZ328*100</f>
        <v>0</v>
      </c>
      <c r="BE328" s="113">
        <v>0</v>
      </c>
      <c r="BF328" s="113"/>
      <c r="BG328" s="113"/>
      <c r="BH328" s="113">
        <f>SUM(BC328)-BE328-BF328+BG328</f>
        <v>0</v>
      </c>
      <c r="BI328" s="130">
        <f>SUM(BH328)/AZ328*100</f>
        <v>0</v>
      </c>
      <c r="BK328" s="112"/>
      <c r="BL328" s="150"/>
      <c r="BM328" s="112"/>
      <c r="BN328" s="112"/>
      <c r="BO328" s="112"/>
      <c r="BP328" s="112"/>
      <c r="BQ328" s="112"/>
      <c r="BR328" s="112"/>
      <c r="BS328" s="112"/>
      <c r="BT328" s="112"/>
      <c r="BU328" s="112"/>
      <c r="BV328" s="112"/>
      <c r="BW328" s="112"/>
      <c r="BX328" s="112"/>
      <c r="BY328" s="112"/>
      <c r="BZ328" s="112"/>
      <c r="CA328" s="112"/>
      <c r="CB328" s="112"/>
      <c r="CC328" s="112"/>
      <c r="CD328" s="112"/>
      <c r="CE328" s="112"/>
      <c r="CF328" s="112"/>
      <c r="CG328" s="112"/>
      <c r="CH328" s="112"/>
      <c r="CI328" s="112"/>
      <c r="CJ328" s="112"/>
      <c r="CK328" s="112"/>
      <c r="CL328" s="112"/>
      <c r="CM328" s="112"/>
      <c r="CN328" s="112"/>
      <c r="CO328" s="112"/>
    </row>
    <row r="329" spans="1:93" s="161" customFormat="1">
      <c r="A329" s="154"/>
      <c r="B329" s="154"/>
      <c r="C329" s="155" t="s">
        <v>369</v>
      </c>
      <c r="D329" s="155"/>
      <c r="E329" s="155"/>
      <c r="F329" s="155"/>
      <c r="G329" s="154"/>
      <c r="H329" s="154"/>
      <c r="I329" s="154"/>
      <c r="J329" s="156" t="s">
        <v>373</v>
      </c>
      <c r="K329" s="157"/>
      <c r="L329" s="154"/>
      <c r="M329" s="157"/>
      <c r="N329" s="154"/>
      <c r="O329" s="157"/>
      <c r="P329" s="154"/>
      <c r="Q329" s="157"/>
      <c r="R329" s="154"/>
      <c r="S329" s="157"/>
      <c r="T329" s="154"/>
      <c r="U329" s="157"/>
      <c r="V329" s="154"/>
      <c r="W329" s="157"/>
      <c r="X329" s="154"/>
      <c r="Y329" s="157"/>
      <c r="Z329" s="154"/>
      <c r="AA329" s="157"/>
      <c r="AB329" s="154"/>
      <c r="AC329" s="157"/>
      <c r="AD329" s="154"/>
      <c r="AE329" s="157"/>
      <c r="AF329" s="157"/>
      <c r="AG329" s="157"/>
      <c r="AH329" s="154"/>
      <c r="AI329" s="157"/>
      <c r="AJ329" s="154"/>
      <c r="AK329" s="157"/>
      <c r="AL329" s="154"/>
      <c r="AM329" s="157"/>
      <c r="AN329" s="154"/>
      <c r="AO329" s="154"/>
      <c r="AP329" s="154"/>
      <c r="AQ329" s="154"/>
      <c r="AR329" s="154"/>
      <c r="AS329" s="154"/>
      <c r="AT329" s="185"/>
      <c r="AU329" s="154"/>
      <c r="AV329" s="185"/>
      <c r="AW329" s="154"/>
      <c r="AX329" s="158"/>
      <c r="AY329" s="159"/>
      <c r="AZ329" s="154"/>
      <c r="BA329" s="154"/>
      <c r="BB329" s="154"/>
      <c r="BC329" s="154"/>
      <c r="BD329" s="160"/>
      <c r="BE329" s="154"/>
      <c r="BF329" s="154"/>
      <c r="BG329" s="154"/>
      <c r="BH329" s="154"/>
      <c r="BI329" s="160"/>
      <c r="BK329" s="162"/>
      <c r="BL329" s="150"/>
      <c r="BM329" s="162"/>
      <c r="BN329" s="162"/>
      <c r="BO329" s="162"/>
      <c r="BP329" s="162"/>
      <c r="BQ329" s="162"/>
      <c r="BR329" s="162"/>
      <c r="BS329" s="162"/>
      <c r="BT329" s="162"/>
      <c r="BU329" s="162"/>
      <c r="BV329" s="162"/>
      <c r="BW329" s="162"/>
      <c r="BX329" s="162"/>
      <c r="BY329" s="162"/>
      <c r="BZ329" s="162"/>
      <c r="CA329" s="162"/>
      <c r="CB329" s="162"/>
      <c r="CC329" s="162"/>
      <c r="CD329" s="162"/>
      <c r="CE329" s="162"/>
      <c r="CF329" s="162"/>
      <c r="CG329" s="162"/>
      <c r="CH329" s="162"/>
      <c r="CI329" s="162"/>
      <c r="CJ329" s="162"/>
      <c r="CK329" s="162"/>
      <c r="CL329" s="162"/>
      <c r="CM329" s="162"/>
      <c r="CN329" s="162"/>
      <c r="CO329" s="162"/>
    </row>
    <row r="330" spans="1:93" s="161" customFormat="1">
      <c r="A330" s="154"/>
      <c r="B330" s="154"/>
      <c r="C330" s="155" t="s">
        <v>513</v>
      </c>
      <c r="D330" s="155"/>
      <c r="E330" s="155"/>
      <c r="F330" s="155"/>
      <c r="G330" s="154"/>
      <c r="H330" s="154"/>
      <c r="I330" s="154"/>
      <c r="J330" s="156" t="s">
        <v>619</v>
      </c>
      <c r="K330" s="157"/>
      <c r="L330" s="154"/>
      <c r="M330" s="157"/>
      <c r="N330" s="154"/>
      <c r="O330" s="157"/>
      <c r="P330" s="154"/>
      <c r="Q330" s="157"/>
      <c r="R330" s="154"/>
      <c r="S330" s="157"/>
      <c r="T330" s="154"/>
      <c r="U330" s="157"/>
      <c r="V330" s="154"/>
      <c r="W330" s="157"/>
      <c r="X330" s="154"/>
      <c r="Y330" s="157"/>
      <c r="Z330" s="154"/>
      <c r="AA330" s="157"/>
      <c r="AB330" s="154"/>
      <c r="AC330" s="157"/>
      <c r="AD330" s="154"/>
      <c r="AE330" s="157"/>
      <c r="AF330" s="157"/>
      <c r="AG330" s="157"/>
      <c r="AH330" s="154"/>
      <c r="AI330" s="157"/>
      <c r="AJ330" s="154"/>
      <c r="AK330" s="157"/>
      <c r="AL330" s="154"/>
      <c r="AM330" s="157"/>
      <c r="AN330" s="154"/>
      <c r="AO330" s="154"/>
      <c r="AP330" s="154"/>
      <c r="AQ330" s="154"/>
      <c r="AR330" s="154"/>
      <c r="AS330" s="154"/>
      <c r="AT330" s="185"/>
      <c r="AU330" s="154"/>
      <c r="AV330" s="185"/>
      <c r="AW330" s="154"/>
      <c r="AX330" s="158"/>
      <c r="AY330" s="159"/>
      <c r="AZ330" s="154"/>
      <c r="BA330" s="154"/>
      <c r="BB330" s="154"/>
      <c r="BC330" s="154"/>
      <c r="BD330" s="160"/>
      <c r="BE330" s="154"/>
      <c r="BF330" s="154"/>
      <c r="BG330" s="154"/>
      <c r="BH330" s="154"/>
      <c r="BI330" s="160"/>
      <c r="BK330" s="162"/>
      <c r="BL330" s="150"/>
      <c r="BM330" s="162"/>
      <c r="BN330" s="162"/>
      <c r="BO330" s="162"/>
      <c r="BP330" s="162"/>
      <c r="BQ330" s="162"/>
      <c r="BR330" s="162"/>
      <c r="BS330" s="162"/>
      <c r="BT330" s="162"/>
      <c r="BU330" s="162"/>
      <c r="BV330" s="162"/>
      <c r="BW330" s="162"/>
      <c r="BX330" s="162"/>
      <c r="BY330" s="162"/>
      <c r="BZ330" s="162"/>
      <c r="CA330" s="162"/>
      <c r="CB330" s="162"/>
      <c r="CC330" s="162"/>
      <c r="CD330" s="162"/>
      <c r="CE330" s="162"/>
      <c r="CF330" s="162"/>
      <c r="CG330" s="162"/>
      <c r="CH330" s="162"/>
      <c r="CI330" s="162"/>
      <c r="CJ330" s="162"/>
      <c r="CK330" s="162"/>
      <c r="CL330" s="162"/>
      <c r="CM330" s="162"/>
      <c r="CN330" s="162"/>
      <c r="CO330" s="162"/>
    </row>
    <row r="331" spans="1:93" s="111" customFormat="1">
      <c r="A331" s="113">
        <v>108</v>
      </c>
      <c r="B331" s="113">
        <v>40010099</v>
      </c>
      <c r="C331" s="126" t="s">
        <v>134</v>
      </c>
      <c r="D331" s="126" t="s">
        <v>200</v>
      </c>
      <c r="E331" s="126" t="s">
        <v>183</v>
      </c>
      <c r="F331" s="126" t="s">
        <v>181</v>
      </c>
      <c r="G331" s="113">
        <v>24</v>
      </c>
      <c r="H331" s="113">
        <v>1</v>
      </c>
      <c r="I331" s="113" t="s">
        <v>283</v>
      </c>
      <c r="J331" s="113">
        <v>0</v>
      </c>
      <c r="K331" s="114">
        <f>IF(J331=0,0,IF(J331&lt;10,1,IF(MOD(J331,30)&lt;10,ROUNDDOWN(J331/30,0),ROUNDUP(J331/30,0))))</f>
        <v>0</v>
      </c>
      <c r="L331" s="113">
        <v>17</v>
      </c>
      <c r="M331" s="114">
        <f>IF(L331=0,0,IF(L331&lt;10,1,IF(MOD(L331,30)&lt;10,ROUNDDOWN(L331/30,0),ROUNDUP(L331/30,0))))</f>
        <v>1</v>
      </c>
      <c r="N331" s="113">
        <v>12</v>
      </c>
      <c r="O331" s="114">
        <f>IF(N331=0,0,IF(N331&lt;10,1,IF(MOD(N331,30)&lt;10,ROUNDDOWN(N331/30,0),ROUNDUP(N331/30,0))))</f>
        <v>1</v>
      </c>
      <c r="P331" s="113">
        <v>12</v>
      </c>
      <c r="Q331" s="114">
        <f>IF(P331=0,0,IF(P331&lt;10,1,IF(MOD(P331,40)&lt;10,ROUNDDOWN(P331/40,0),ROUNDUP(P331/40,0))))</f>
        <v>1</v>
      </c>
      <c r="R331" s="113">
        <v>11</v>
      </c>
      <c r="S331" s="114">
        <f>IF(R331=0,0,IF(R331&lt;10,1,IF(MOD(R331,40)&lt;10,ROUNDDOWN(R331/40,0),ROUNDUP(R331/40,0))))</f>
        <v>1</v>
      </c>
      <c r="T331" s="113">
        <v>14</v>
      </c>
      <c r="U331" s="114">
        <f>IF(T331=0,0,IF(T331&lt;10,1,IF(MOD(T331,40)&lt;10,ROUNDDOWN(T331/40,0),ROUNDUP(T331/40,0))))</f>
        <v>1</v>
      </c>
      <c r="V331" s="113">
        <v>16</v>
      </c>
      <c r="W331" s="114">
        <f>IF(V331=0,0,IF(V331&lt;10,1,IF(MOD(V331,40)&lt;10,ROUNDDOWN(V331/40,0),ROUNDUP(V331/40,0))))</f>
        <v>1</v>
      </c>
      <c r="X331" s="113">
        <v>14</v>
      </c>
      <c r="Y331" s="114">
        <f>IF(X331=0,0,IF(X331&lt;10,1,IF(MOD(X331,40)&lt;10,ROUNDDOWN(X331/40,0),ROUNDUP(X331/40,0))))</f>
        <v>1</v>
      </c>
      <c r="Z331" s="113">
        <v>14</v>
      </c>
      <c r="AA331" s="114">
        <f>IF(Z331=0,0,IF(Z331&lt;10,1,IF(MOD(Z331,40)&lt;10,ROUNDDOWN(Z331/40,0),ROUNDUP(Z331/40,0))))</f>
        <v>1</v>
      </c>
      <c r="AB331" s="113"/>
      <c r="AC331" s="114">
        <f>IF(AB331=0,0,IF(AB331&lt;10,1,IF(MOD(AB331,40)&lt;10,ROUNDDOWN(AB331/40,0),ROUNDUP(AB331/40,0))))</f>
        <v>0</v>
      </c>
      <c r="AD331" s="113"/>
      <c r="AE331" s="114">
        <f>IF(AD331=0,0,IF(AD331&lt;10,1,IF(MOD(AD331,40)&lt;10,ROUNDDOWN(AD331/40,0),ROUNDUP(AD331/40,0))))</f>
        <v>0</v>
      </c>
      <c r="AF331" s="114"/>
      <c r="AG331" s="114">
        <f>IF(AF331=0,0,IF(AF331&lt;10,1,IF(MOD(AF331,40)&lt;10,ROUNDDOWN(AF331/40,0),ROUNDUP(AF331/40,0))))</f>
        <v>0</v>
      </c>
      <c r="AH331" s="113"/>
      <c r="AI331" s="114">
        <f>IF(AH331=0,0,IF(AH331&lt;10,1,IF(MOD(AH331,40)&lt;10,ROUNDDOWN(AH331/40,0),ROUNDUP(AH331/40,0))))</f>
        <v>0</v>
      </c>
      <c r="AJ331" s="113"/>
      <c r="AK331" s="114">
        <f>IF(AJ331=0,0,IF(AJ331&lt;10,1,IF(MOD(AJ331,40)&lt;10,ROUNDDOWN(AJ331/40,0),ROUNDUP(AJ331/40,0))))</f>
        <v>0</v>
      </c>
      <c r="AL331" s="113"/>
      <c r="AM331" s="114">
        <f>IF(AL331=0,0,IF(AL331&lt;10,1,IF(MOD(AL331,40)&lt;10,ROUNDDOWN(AL331/40,0),ROUNDUP(AL331/40,0))))</f>
        <v>0</v>
      </c>
      <c r="AN331" s="113">
        <f>SUM(J331+L331+N331+P331+R331+T331+V331+X331+Z331+AB331+AD331+AF331+AH331+AJ331+AL331)</f>
        <v>110</v>
      </c>
      <c r="AO331" s="113">
        <f>SUM(K331+M331+O331+Q331+S331+U331+W331+Y331+AA331+AC331+AE331+AG331+AI331+AK331+AM331)</f>
        <v>8</v>
      </c>
      <c r="AP331" s="113">
        <v>1</v>
      </c>
      <c r="AQ331" s="113">
        <v>6</v>
      </c>
      <c r="AR331" s="113">
        <f>SUM(AP331:AQ331)</f>
        <v>7</v>
      </c>
      <c r="AS331" s="142">
        <v>1</v>
      </c>
      <c r="AT331" s="185">
        <v>0</v>
      </c>
      <c r="AU331" s="142">
        <v>6</v>
      </c>
      <c r="AV331" s="185">
        <v>0</v>
      </c>
      <c r="AW331" s="142">
        <f>SUM(AS331:AV331)</f>
        <v>7</v>
      </c>
      <c r="AX331" s="128">
        <f>IF(AN331&lt;=0,0,IF(AN331&lt;=359,1,IF(AN331&lt;=719,2,IF(AN331&lt;=1079,3,IF(AN331&lt;=1679,4,IF(AN331&lt;=1680,5,IF(AN331&lt;=1680,1,5)))))))</f>
        <v>1</v>
      </c>
      <c r="AY331" s="129">
        <f>IF(AN331&gt;120,ROUND(((((K331+M331+O331)*30)+(J331+L331+N331))/50+(((Q331+S331+U331+W331+Y331+AA331)*40)+(P331+R331+T331+V331+X331+Z331))/50+(AC331+AE331+AG331+AI331+AK331+AM331)*2),0),IF((J331+L331+N331+P331+R331+T331+V331+X331+Z331)&lt;=0,0,IF((J331+L331+N331+P331+R331+T331+V331+X331+Z331)&lt;=20,1,IF((J331+L331+N331+P331+R331+T331+V331+X331+Z331)&lt;=40,2,IF((J331+L331+N331+P331+R331+T331+V331+X331+Z331)&lt;=60,3,IF((J331+L331+N331+P331+R331+T331+V331+X331+Z331)&lt;=80,4,IF((J331+L331+N331+P331+R331+T331+V331+X331+Z331)&lt;=100,5,IF((J331+L331+N331+P331+R331+T331+V331+X331+Z331)&lt;=120,6,0)))))))+((AC331+AE331+AG331+AI331+AK331+AM331)*2))</f>
        <v>6</v>
      </c>
      <c r="AZ331" s="113">
        <f>SUM(AX331:AY331)</f>
        <v>7</v>
      </c>
      <c r="BA331" s="113">
        <f>SUM(AP331)-AX331</f>
        <v>0</v>
      </c>
      <c r="BB331" s="113">
        <f>SUM(AQ331)-AY331</f>
        <v>0</v>
      </c>
      <c r="BC331" s="113">
        <f>SUM(AR331)-AZ331</f>
        <v>0</v>
      </c>
      <c r="BD331" s="130">
        <f>SUM(BC331)/AZ331*100</f>
        <v>0</v>
      </c>
      <c r="BE331" s="113">
        <v>0</v>
      </c>
      <c r="BF331" s="113"/>
      <c r="BG331" s="113"/>
      <c r="BH331" s="113">
        <f>SUM(BC331)-BE331-BF331+BG331</f>
        <v>0</v>
      </c>
      <c r="BI331" s="130">
        <f>SUM(BH331)/AZ331*100</f>
        <v>0</v>
      </c>
      <c r="BK331" s="112"/>
      <c r="BL331" s="150"/>
      <c r="BM331" s="112"/>
      <c r="BN331" s="112"/>
      <c r="BO331" s="112"/>
      <c r="BP331" s="112"/>
      <c r="BQ331" s="112"/>
      <c r="BR331" s="112"/>
      <c r="BS331" s="112"/>
      <c r="BT331" s="112"/>
      <c r="BU331" s="112"/>
      <c r="BV331" s="112"/>
      <c r="BW331" s="112"/>
      <c r="BX331" s="112"/>
      <c r="BY331" s="112"/>
      <c r="BZ331" s="112"/>
      <c r="CA331" s="112"/>
      <c r="CB331" s="112"/>
      <c r="CC331" s="112"/>
      <c r="CD331" s="112"/>
      <c r="CE331" s="112"/>
      <c r="CF331" s="112"/>
      <c r="CG331" s="112"/>
      <c r="CH331" s="112"/>
      <c r="CI331" s="112"/>
      <c r="CJ331" s="112"/>
      <c r="CK331" s="112"/>
      <c r="CL331" s="112"/>
      <c r="CM331" s="112"/>
      <c r="CN331" s="112"/>
      <c r="CO331" s="112"/>
    </row>
    <row r="332" spans="1:93" s="161" customFormat="1">
      <c r="A332" s="154"/>
      <c r="B332" s="154"/>
      <c r="C332" s="155" t="s">
        <v>369</v>
      </c>
      <c r="D332" s="155"/>
      <c r="E332" s="155"/>
      <c r="F332" s="155"/>
      <c r="G332" s="154"/>
      <c r="H332" s="154"/>
      <c r="I332" s="154"/>
      <c r="J332" s="156" t="s">
        <v>417</v>
      </c>
      <c r="K332" s="157"/>
      <c r="L332" s="154"/>
      <c r="M332" s="157"/>
      <c r="N332" s="154"/>
      <c r="O332" s="157"/>
      <c r="P332" s="154"/>
      <c r="Q332" s="157"/>
      <c r="R332" s="154"/>
      <c r="S332" s="157"/>
      <c r="T332" s="154"/>
      <c r="U332" s="157"/>
      <c r="V332" s="154"/>
      <c r="W332" s="157"/>
      <c r="X332" s="154"/>
      <c r="Y332" s="157"/>
      <c r="Z332" s="154"/>
      <c r="AA332" s="157"/>
      <c r="AB332" s="154"/>
      <c r="AC332" s="157"/>
      <c r="AD332" s="154"/>
      <c r="AE332" s="157"/>
      <c r="AF332" s="157"/>
      <c r="AG332" s="157"/>
      <c r="AH332" s="154"/>
      <c r="AI332" s="157"/>
      <c r="AJ332" s="154"/>
      <c r="AK332" s="157"/>
      <c r="AL332" s="154"/>
      <c r="AM332" s="157"/>
      <c r="AN332" s="154"/>
      <c r="AO332" s="154"/>
      <c r="AP332" s="154"/>
      <c r="AQ332" s="154"/>
      <c r="AR332" s="154"/>
      <c r="AS332" s="154"/>
      <c r="AT332" s="185"/>
      <c r="AU332" s="154"/>
      <c r="AV332" s="185"/>
      <c r="AW332" s="154"/>
      <c r="AX332" s="158"/>
      <c r="AY332" s="159"/>
      <c r="AZ332" s="154"/>
      <c r="BA332" s="154"/>
      <c r="BB332" s="154"/>
      <c r="BC332" s="154"/>
      <c r="BD332" s="160"/>
      <c r="BE332" s="154"/>
      <c r="BF332" s="154"/>
      <c r="BG332" s="154"/>
      <c r="BH332" s="154"/>
      <c r="BI332" s="160"/>
      <c r="BK332" s="162"/>
      <c r="BL332" s="150"/>
      <c r="BM332" s="162"/>
      <c r="BN332" s="162"/>
      <c r="BO332" s="162"/>
      <c r="BP332" s="162"/>
      <c r="BQ332" s="162"/>
      <c r="BR332" s="162"/>
      <c r="BS332" s="162"/>
      <c r="BT332" s="162"/>
      <c r="BU332" s="162"/>
      <c r="BV332" s="162"/>
      <c r="BW332" s="162"/>
      <c r="BX332" s="162"/>
      <c r="BY332" s="162"/>
      <c r="BZ332" s="162"/>
      <c r="CA332" s="162"/>
      <c r="CB332" s="162"/>
      <c r="CC332" s="162"/>
      <c r="CD332" s="162"/>
      <c r="CE332" s="162"/>
      <c r="CF332" s="162"/>
      <c r="CG332" s="162"/>
      <c r="CH332" s="162"/>
      <c r="CI332" s="162"/>
      <c r="CJ332" s="162"/>
      <c r="CK332" s="162"/>
      <c r="CL332" s="162"/>
      <c r="CM332" s="162"/>
      <c r="CN332" s="162"/>
      <c r="CO332" s="162"/>
    </row>
    <row r="333" spans="1:93" s="161" customFormat="1">
      <c r="A333" s="154"/>
      <c r="B333" s="154"/>
      <c r="C333" s="155" t="s">
        <v>513</v>
      </c>
      <c r="D333" s="155"/>
      <c r="E333" s="155"/>
      <c r="F333" s="155"/>
      <c r="G333" s="154"/>
      <c r="H333" s="154"/>
      <c r="I333" s="154"/>
      <c r="J333" s="156" t="s">
        <v>622</v>
      </c>
      <c r="K333" s="157"/>
      <c r="L333" s="154"/>
      <c r="M333" s="157"/>
      <c r="N333" s="154"/>
      <c r="O333" s="157"/>
      <c r="P333" s="154"/>
      <c r="Q333" s="157"/>
      <c r="R333" s="154"/>
      <c r="S333" s="157"/>
      <c r="T333" s="154"/>
      <c r="U333" s="157"/>
      <c r="V333" s="154"/>
      <c r="W333" s="157"/>
      <c r="X333" s="154"/>
      <c r="Y333" s="157"/>
      <c r="Z333" s="154"/>
      <c r="AA333" s="157"/>
      <c r="AB333" s="154"/>
      <c r="AC333" s="157"/>
      <c r="AD333" s="154"/>
      <c r="AE333" s="157"/>
      <c r="AF333" s="157"/>
      <c r="AG333" s="157"/>
      <c r="AH333" s="154"/>
      <c r="AI333" s="157"/>
      <c r="AJ333" s="154"/>
      <c r="AK333" s="157"/>
      <c r="AL333" s="154"/>
      <c r="AM333" s="157"/>
      <c r="AN333" s="154"/>
      <c r="AO333" s="154"/>
      <c r="AP333" s="154"/>
      <c r="AQ333" s="154"/>
      <c r="AR333" s="154"/>
      <c r="AS333" s="154"/>
      <c r="AT333" s="185"/>
      <c r="AU333" s="154"/>
      <c r="AV333" s="185"/>
      <c r="AW333" s="154"/>
      <c r="AX333" s="158"/>
      <c r="AY333" s="159"/>
      <c r="AZ333" s="154"/>
      <c r="BA333" s="154"/>
      <c r="BB333" s="154"/>
      <c r="BC333" s="154"/>
      <c r="BD333" s="160"/>
      <c r="BE333" s="154"/>
      <c r="BF333" s="154"/>
      <c r="BG333" s="154"/>
      <c r="BH333" s="154"/>
      <c r="BI333" s="160"/>
      <c r="BK333" s="162"/>
      <c r="BL333" s="150"/>
      <c r="BM333" s="162"/>
      <c r="BN333" s="162"/>
      <c r="BO333" s="162"/>
      <c r="BP333" s="162"/>
      <c r="BQ333" s="162"/>
      <c r="BR333" s="162"/>
      <c r="BS333" s="162"/>
      <c r="BT333" s="162"/>
      <c r="BU333" s="162"/>
      <c r="BV333" s="162"/>
      <c r="BW333" s="162"/>
      <c r="BX333" s="162"/>
      <c r="BY333" s="162"/>
      <c r="BZ333" s="162"/>
      <c r="CA333" s="162"/>
      <c r="CB333" s="162"/>
      <c r="CC333" s="162"/>
      <c r="CD333" s="162"/>
      <c r="CE333" s="162"/>
      <c r="CF333" s="162"/>
      <c r="CG333" s="162"/>
      <c r="CH333" s="162"/>
      <c r="CI333" s="162"/>
      <c r="CJ333" s="162"/>
      <c r="CK333" s="162"/>
      <c r="CL333" s="162"/>
      <c r="CM333" s="162"/>
      <c r="CN333" s="162"/>
      <c r="CO333" s="162"/>
    </row>
    <row r="334" spans="1:93" s="111" customFormat="1">
      <c r="A334" s="113">
        <v>109</v>
      </c>
      <c r="B334" s="113">
        <v>40010102</v>
      </c>
      <c r="C334" s="126" t="s">
        <v>106</v>
      </c>
      <c r="D334" s="126" t="s">
        <v>200</v>
      </c>
      <c r="E334" s="126" t="s">
        <v>183</v>
      </c>
      <c r="F334" s="126" t="s">
        <v>181</v>
      </c>
      <c r="G334" s="113">
        <v>27</v>
      </c>
      <c r="H334" s="113">
        <v>1</v>
      </c>
      <c r="I334" s="113" t="s">
        <v>283</v>
      </c>
      <c r="J334" s="113">
        <v>0</v>
      </c>
      <c r="K334" s="114">
        <f>IF(J334=0,0,IF(J334&lt;10,1,IF(MOD(J334,30)&lt;10,ROUNDDOWN(J334/30,0),ROUNDUP(J334/30,0))))</f>
        <v>0</v>
      </c>
      <c r="L334" s="113">
        <v>25</v>
      </c>
      <c r="M334" s="114">
        <f>IF(L334=0,0,IF(L334&lt;10,1,IF(MOD(L334,30)&lt;10,ROUNDDOWN(L334/30,0),ROUNDUP(L334/30,0))))</f>
        <v>1</v>
      </c>
      <c r="N334" s="113">
        <v>20</v>
      </c>
      <c r="O334" s="114">
        <f>IF(N334=0,0,IF(N334&lt;10,1,IF(MOD(N334,30)&lt;10,ROUNDDOWN(N334/30,0),ROUNDUP(N334/30,0))))</f>
        <v>1</v>
      </c>
      <c r="P334" s="113">
        <v>11</v>
      </c>
      <c r="Q334" s="114">
        <f>IF(P334=0,0,IF(P334&lt;10,1,IF(MOD(P334,40)&lt;10,ROUNDDOWN(P334/40,0),ROUNDUP(P334/40,0))))</f>
        <v>1</v>
      </c>
      <c r="R334" s="113">
        <v>17</v>
      </c>
      <c r="S334" s="114">
        <f>IF(R334=0,0,IF(R334&lt;10,1,IF(MOD(R334,40)&lt;10,ROUNDDOWN(R334/40,0),ROUNDUP(R334/40,0))))</f>
        <v>1</v>
      </c>
      <c r="T334" s="113">
        <v>19</v>
      </c>
      <c r="U334" s="114">
        <f>IF(T334=0,0,IF(T334&lt;10,1,IF(MOD(T334,40)&lt;10,ROUNDDOWN(T334/40,0),ROUNDUP(T334/40,0))))</f>
        <v>1</v>
      </c>
      <c r="V334" s="113">
        <v>16</v>
      </c>
      <c r="W334" s="114">
        <f>IF(V334=0,0,IF(V334&lt;10,1,IF(MOD(V334,40)&lt;10,ROUNDDOWN(V334/40,0),ROUNDUP(V334/40,0))))</f>
        <v>1</v>
      </c>
      <c r="X334" s="113">
        <v>19</v>
      </c>
      <c r="Y334" s="114">
        <f>IF(X334=0,0,IF(X334&lt;10,1,IF(MOD(X334,40)&lt;10,ROUNDDOWN(X334/40,0),ROUNDUP(X334/40,0))))</f>
        <v>1</v>
      </c>
      <c r="Z334" s="113">
        <v>12</v>
      </c>
      <c r="AA334" s="114">
        <f>IF(Z334=0,0,IF(Z334&lt;10,1,IF(MOD(Z334,40)&lt;10,ROUNDDOWN(Z334/40,0),ROUNDUP(Z334/40,0))))</f>
        <v>1</v>
      </c>
      <c r="AB334" s="113"/>
      <c r="AC334" s="114">
        <f>IF(AB334=0,0,IF(AB334&lt;10,1,IF(MOD(AB334,40)&lt;10,ROUNDDOWN(AB334/40,0),ROUNDUP(AB334/40,0))))</f>
        <v>0</v>
      </c>
      <c r="AD334" s="113"/>
      <c r="AE334" s="114">
        <f>IF(AD334=0,0,IF(AD334&lt;10,1,IF(MOD(AD334,40)&lt;10,ROUNDDOWN(AD334/40,0),ROUNDUP(AD334/40,0))))</f>
        <v>0</v>
      </c>
      <c r="AF334" s="114"/>
      <c r="AG334" s="114">
        <f>IF(AF334=0,0,IF(AF334&lt;10,1,IF(MOD(AF334,40)&lt;10,ROUNDDOWN(AF334/40,0),ROUNDUP(AF334/40,0))))</f>
        <v>0</v>
      </c>
      <c r="AH334" s="113"/>
      <c r="AI334" s="114">
        <f>IF(AH334=0,0,IF(AH334&lt;10,1,IF(MOD(AH334,40)&lt;10,ROUNDDOWN(AH334/40,0),ROUNDUP(AH334/40,0))))</f>
        <v>0</v>
      </c>
      <c r="AJ334" s="113"/>
      <c r="AK334" s="114">
        <f>IF(AJ334=0,0,IF(AJ334&lt;10,1,IF(MOD(AJ334,40)&lt;10,ROUNDDOWN(AJ334/40,0),ROUNDUP(AJ334/40,0))))</f>
        <v>0</v>
      </c>
      <c r="AL334" s="113"/>
      <c r="AM334" s="114">
        <f>IF(AL334=0,0,IF(AL334&lt;10,1,IF(MOD(AL334,40)&lt;10,ROUNDDOWN(AL334/40,0),ROUNDUP(AL334/40,0))))</f>
        <v>0</v>
      </c>
      <c r="AN334" s="113">
        <f>SUM(J334+L334+N334+P334+R334+T334+V334+X334+Z334+AB334+AD334+AF334+AH334+AJ334+AL334)</f>
        <v>139</v>
      </c>
      <c r="AO334" s="113">
        <f>SUM(K334+M334+O334+Q334+S334+U334+W334+Y334+AA334+AC334+AE334+AG334+AI334+AK334+AM334)</f>
        <v>8</v>
      </c>
      <c r="AP334" s="113">
        <v>1</v>
      </c>
      <c r="AQ334" s="113">
        <v>9</v>
      </c>
      <c r="AR334" s="113">
        <f>SUM(AP334:AQ334)</f>
        <v>10</v>
      </c>
      <c r="AS334" s="142">
        <v>1</v>
      </c>
      <c r="AT334" s="185">
        <v>0</v>
      </c>
      <c r="AU334" s="142">
        <v>9</v>
      </c>
      <c r="AV334" s="185">
        <v>0</v>
      </c>
      <c r="AW334" s="142">
        <f>SUM(AS334:AV334)</f>
        <v>10</v>
      </c>
      <c r="AX334" s="128">
        <f>IF(AN334&lt;=0,0,IF(AN334&lt;=359,1,IF(AN334&lt;=719,2,IF(AN334&lt;=1079,3,IF(AN334&lt;=1679,4,IF(AN334&lt;=1680,5,IF(AN334&lt;=1680,1,5)))))))</f>
        <v>1</v>
      </c>
      <c r="AY334" s="129">
        <f>IF(AN334&gt;120,ROUND(((((K334+M334+O334)*30)+(J334+L334+N334))/50+(((Q334+S334+U334+W334+Y334+AA334)*40)+(P334+R334+T334+V334+X334+Z334))/50+(AC334+AE334+AG334+AI334+AK334+AM334)*2),0),IF((J334+L334+N334+P334+R334+T334+V334+X334+Z334)&lt;=0,0,IF((J334+L334+N334+P334+R334+T334+V334+X334+Z334)&lt;=20,1,IF((J334+L334+N334+P334+R334+T334+V334+X334+Z334)&lt;=40,2,IF((J334+L334+N334+P334+R334+T334+V334+X334+Z334)&lt;=60,3,IF((J334+L334+N334+P334+R334+T334+V334+X334+Z334)&lt;=80,4,IF((J334+L334+N334+P334+R334+T334+V334+X334+Z334)&lt;=100,5,IF((J334+L334+N334+P334+R334+T334+V334+X334+Z334)&lt;=120,6,0)))))))+((AC334+AE334+AG334+AI334+AK334+AM334)*2))</f>
        <v>9</v>
      </c>
      <c r="AZ334" s="113">
        <f>SUM(AX334:AY334)</f>
        <v>10</v>
      </c>
      <c r="BA334" s="113">
        <f>SUM(AP334)-AX334</f>
        <v>0</v>
      </c>
      <c r="BB334" s="113">
        <f>SUM(AQ334)-AY334</f>
        <v>0</v>
      </c>
      <c r="BC334" s="113">
        <f>SUM(AR334)-AZ334</f>
        <v>0</v>
      </c>
      <c r="BD334" s="130">
        <f>SUM(BC334)/AZ334*100</f>
        <v>0</v>
      </c>
      <c r="BE334" s="113">
        <v>0</v>
      </c>
      <c r="BF334" s="113"/>
      <c r="BG334" s="113"/>
      <c r="BH334" s="113">
        <f>SUM(BC334)-BE334-BF334+BG334</f>
        <v>0</v>
      </c>
      <c r="BI334" s="130">
        <f>SUM(BH334)/AZ334*100</f>
        <v>0</v>
      </c>
      <c r="BK334" s="112"/>
      <c r="BL334" s="150"/>
      <c r="BM334" s="112"/>
      <c r="BN334" s="112"/>
      <c r="BO334" s="112"/>
      <c r="BP334" s="112"/>
      <c r="BQ334" s="112"/>
      <c r="BR334" s="112"/>
      <c r="BS334" s="112"/>
      <c r="BT334" s="112"/>
      <c r="BU334" s="112"/>
      <c r="BV334" s="112"/>
      <c r="BW334" s="112"/>
      <c r="BX334" s="112"/>
      <c r="BY334" s="112"/>
      <c r="BZ334" s="112"/>
      <c r="CA334" s="112"/>
      <c r="CB334" s="112"/>
      <c r="CC334" s="112"/>
      <c r="CD334" s="112"/>
      <c r="CE334" s="112"/>
      <c r="CF334" s="112"/>
      <c r="CG334" s="112"/>
      <c r="CH334" s="112"/>
      <c r="CI334" s="112"/>
      <c r="CJ334" s="112"/>
      <c r="CK334" s="112"/>
      <c r="CL334" s="112"/>
      <c r="CM334" s="112"/>
      <c r="CN334" s="112"/>
      <c r="CO334" s="112"/>
    </row>
    <row r="335" spans="1:93" s="161" customFormat="1">
      <c r="A335" s="154"/>
      <c r="B335" s="154"/>
      <c r="C335" s="155" t="s">
        <v>369</v>
      </c>
      <c r="D335" s="155"/>
      <c r="E335" s="155"/>
      <c r="F335" s="155"/>
      <c r="G335" s="154"/>
      <c r="H335" s="154"/>
      <c r="I335" s="154"/>
      <c r="J335" s="156" t="s">
        <v>390</v>
      </c>
      <c r="K335" s="157"/>
      <c r="L335" s="154"/>
      <c r="M335" s="157"/>
      <c r="N335" s="154"/>
      <c r="O335" s="157"/>
      <c r="P335" s="154"/>
      <c r="Q335" s="157"/>
      <c r="R335" s="154"/>
      <c r="S335" s="157"/>
      <c r="T335" s="154"/>
      <c r="U335" s="157"/>
      <c r="V335" s="154"/>
      <c r="W335" s="157"/>
      <c r="X335" s="154"/>
      <c r="Y335" s="157"/>
      <c r="Z335" s="154"/>
      <c r="AA335" s="157"/>
      <c r="AB335" s="154"/>
      <c r="AC335" s="157"/>
      <c r="AD335" s="154"/>
      <c r="AE335" s="157"/>
      <c r="AF335" s="157"/>
      <c r="AG335" s="157"/>
      <c r="AH335" s="154"/>
      <c r="AI335" s="157"/>
      <c r="AJ335" s="154"/>
      <c r="AK335" s="157"/>
      <c r="AL335" s="154"/>
      <c r="AM335" s="157"/>
      <c r="AN335" s="154"/>
      <c r="AO335" s="154"/>
      <c r="AP335" s="154"/>
      <c r="AQ335" s="154"/>
      <c r="AR335" s="154"/>
      <c r="AS335" s="154"/>
      <c r="AT335" s="185"/>
      <c r="AU335" s="154"/>
      <c r="AV335" s="185"/>
      <c r="AW335" s="154"/>
      <c r="AX335" s="158"/>
      <c r="AY335" s="159"/>
      <c r="AZ335" s="154"/>
      <c r="BA335" s="154"/>
      <c r="BB335" s="154"/>
      <c r="BC335" s="154"/>
      <c r="BD335" s="160"/>
      <c r="BE335" s="154"/>
      <c r="BF335" s="154"/>
      <c r="BG335" s="154"/>
      <c r="BH335" s="154"/>
      <c r="BI335" s="160"/>
      <c r="BK335" s="162"/>
      <c r="BL335" s="150"/>
      <c r="BM335" s="162"/>
      <c r="BN335" s="162"/>
      <c r="BO335" s="162"/>
      <c r="BP335" s="162"/>
      <c r="BQ335" s="162"/>
      <c r="BR335" s="162"/>
      <c r="BS335" s="162"/>
      <c r="BT335" s="162"/>
      <c r="BU335" s="162"/>
      <c r="BV335" s="162"/>
      <c r="BW335" s="162"/>
      <c r="BX335" s="162"/>
      <c r="BY335" s="162"/>
      <c r="BZ335" s="162"/>
      <c r="CA335" s="162"/>
      <c r="CB335" s="162"/>
      <c r="CC335" s="162"/>
      <c r="CD335" s="162"/>
      <c r="CE335" s="162"/>
      <c r="CF335" s="162"/>
      <c r="CG335" s="162"/>
      <c r="CH335" s="162"/>
      <c r="CI335" s="162"/>
      <c r="CJ335" s="162"/>
      <c r="CK335" s="162"/>
      <c r="CL335" s="162"/>
      <c r="CM335" s="162"/>
      <c r="CN335" s="162"/>
      <c r="CO335" s="162"/>
    </row>
    <row r="336" spans="1:93" s="161" customFormat="1">
      <c r="A336" s="154"/>
      <c r="B336" s="154"/>
      <c r="C336" s="155" t="s">
        <v>513</v>
      </c>
      <c r="D336" s="155"/>
      <c r="E336" s="155"/>
      <c r="F336" s="155"/>
      <c r="G336" s="154"/>
      <c r="H336" s="154"/>
      <c r="I336" s="154"/>
      <c r="J336" s="156" t="s">
        <v>626</v>
      </c>
      <c r="K336" s="157"/>
      <c r="L336" s="154"/>
      <c r="M336" s="157"/>
      <c r="N336" s="154"/>
      <c r="O336" s="157"/>
      <c r="P336" s="154"/>
      <c r="Q336" s="157"/>
      <c r="R336" s="154"/>
      <c r="S336" s="157"/>
      <c r="T336" s="154"/>
      <c r="U336" s="157"/>
      <c r="V336" s="154"/>
      <c r="W336" s="157"/>
      <c r="X336" s="154"/>
      <c r="Y336" s="157"/>
      <c r="Z336" s="154"/>
      <c r="AA336" s="157"/>
      <c r="AB336" s="154"/>
      <c r="AC336" s="157"/>
      <c r="AD336" s="154"/>
      <c r="AE336" s="157"/>
      <c r="AF336" s="157"/>
      <c r="AG336" s="157"/>
      <c r="AH336" s="154"/>
      <c r="AI336" s="157"/>
      <c r="AJ336" s="154"/>
      <c r="AK336" s="157"/>
      <c r="AL336" s="154"/>
      <c r="AM336" s="157"/>
      <c r="AN336" s="154"/>
      <c r="AO336" s="154"/>
      <c r="AP336" s="154"/>
      <c r="AQ336" s="154"/>
      <c r="AR336" s="154"/>
      <c r="AS336" s="154"/>
      <c r="AT336" s="185"/>
      <c r="AU336" s="154"/>
      <c r="AV336" s="185"/>
      <c r="AW336" s="154"/>
      <c r="AX336" s="158"/>
      <c r="AY336" s="159"/>
      <c r="AZ336" s="154"/>
      <c r="BA336" s="154"/>
      <c r="BB336" s="154"/>
      <c r="BC336" s="154"/>
      <c r="BD336" s="160"/>
      <c r="BE336" s="154"/>
      <c r="BF336" s="154"/>
      <c r="BG336" s="154"/>
      <c r="BH336" s="154"/>
      <c r="BI336" s="160"/>
      <c r="BK336" s="162"/>
      <c r="BL336" s="150"/>
      <c r="BM336" s="162"/>
      <c r="BN336" s="162"/>
      <c r="BO336" s="162"/>
      <c r="BP336" s="162"/>
      <c r="BQ336" s="162"/>
      <c r="BR336" s="162"/>
      <c r="BS336" s="162"/>
      <c r="BT336" s="162"/>
      <c r="BU336" s="162"/>
      <c r="BV336" s="162"/>
      <c r="BW336" s="162"/>
      <c r="BX336" s="162"/>
      <c r="BY336" s="162"/>
      <c r="BZ336" s="162"/>
      <c r="CA336" s="162"/>
      <c r="CB336" s="162"/>
      <c r="CC336" s="162"/>
      <c r="CD336" s="162"/>
      <c r="CE336" s="162"/>
      <c r="CF336" s="162"/>
      <c r="CG336" s="162"/>
      <c r="CH336" s="162"/>
      <c r="CI336" s="162"/>
      <c r="CJ336" s="162"/>
      <c r="CK336" s="162"/>
      <c r="CL336" s="162"/>
      <c r="CM336" s="162"/>
      <c r="CN336" s="162"/>
      <c r="CO336" s="162"/>
    </row>
    <row r="337" spans="1:93" s="111" customFormat="1">
      <c r="A337" s="113">
        <v>110</v>
      </c>
      <c r="B337" s="113">
        <v>40010100</v>
      </c>
      <c r="C337" s="126" t="s">
        <v>69</v>
      </c>
      <c r="D337" s="126" t="s">
        <v>200</v>
      </c>
      <c r="E337" s="126" t="s">
        <v>183</v>
      </c>
      <c r="F337" s="126" t="s">
        <v>181</v>
      </c>
      <c r="G337" s="113">
        <v>26</v>
      </c>
      <c r="H337" s="113">
        <v>1</v>
      </c>
      <c r="I337" s="113" t="s">
        <v>283</v>
      </c>
      <c r="J337" s="113">
        <v>0</v>
      </c>
      <c r="K337" s="114">
        <f>IF(J337=0,0,IF(J337&lt;10,1,IF(MOD(J337,30)&lt;10,ROUNDDOWN(J337/30,0),ROUNDUP(J337/30,0))))</f>
        <v>0</v>
      </c>
      <c r="L337" s="113">
        <v>24</v>
      </c>
      <c r="M337" s="114">
        <f>IF(L337=0,0,IF(L337&lt;10,1,IF(MOD(L337,30)&lt;10,ROUNDDOWN(L337/30,0),ROUNDUP(L337/30,0))))</f>
        <v>1</v>
      </c>
      <c r="N337" s="113">
        <v>31</v>
      </c>
      <c r="O337" s="114">
        <f>IF(N337=0,0,IF(N337&lt;10,1,IF(MOD(N337,30)&lt;10,ROUNDDOWN(N337/30,0),ROUNDUP(N337/30,0))))</f>
        <v>1</v>
      </c>
      <c r="P337" s="113">
        <v>29</v>
      </c>
      <c r="Q337" s="114">
        <f>IF(P337=0,0,IF(P337&lt;10,1,IF(MOD(P337,40)&lt;10,ROUNDDOWN(P337/40,0),ROUNDUP(P337/40,0))))</f>
        <v>1</v>
      </c>
      <c r="R337" s="113">
        <v>32</v>
      </c>
      <c r="S337" s="114">
        <f>IF(R337=0,0,IF(R337&lt;10,1,IF(MOD(R337,40)&lt;10,ROUNDDOWN(R337/40,0),ROUNDUP(R337/40,0))))</f>
        <v>1</v>
      </c>
      <c r="T337" s="113">
        <v>21</v>
      </c>
      <c r="U337" s="114">
        <f>IF(T337=0,0,IF(T337&lt;10,1,IF(MOD(T337,40)&lt;10,ROUNDDOWN(T337/40,0),ROUNDUP(T337/40,0))))</f>
        <v>1</v>
      </c>
      <c r="V337" s="113">
        <v>22</v>
      </c>
      <c r="W337" s="114">
        <f>IF(V337=0,0,IF(V337&lt;10,1,IF(MOD(V337,40)&lt;10,ROUNDDOWN(V337/40,0),ROUNDUP(V337/40,0))))</f>
        <v>1</v>
      </c>
      <c r="X337" s="113">
        <v>22</v>
      </c>
      <c r="Y337" s="114">
        <f>IF(X337=0,0,IF(X337&lt;10,1,IF(MOD(X337,40)&lt;10,ROUNDDOWN(X337/40,0),ROUNDUP(X337/40,0))))</f>
        <v>1</v>
      </c>
      <c r="Z337" s="113">
        <v>21</v>
      </c>
      <c r="AA337" s="114">
        <f>IF(Z337=0,0,IF(Z337&lt;10,1,IF(MOD(Z337,40)&lt;10,ROUNDDOWN(Z337/40,0),ROUNDUP(Z337/40,0))))</f>
        <v>1</v>
      </c>
      <c r="AB337" s="113"/>
      <c r="AC337" s="114">
        <f>IF(AB337=0,0,IF(AB337&lt;10,1,IF(MOD(AB337,40)&lt;10,ROUNDDOWN(AB337/40,0),ROUNDUP(AB337/40,0))))</f>
        <v>0</v>
      </c>
      <c r="AD337" s="113"/>
      <c r="AE337" s="114">
        <f>IF(AD337=0,0,IF(AD337&lt;10,1,IF(MOD(AD337,40)&lt;10,ROUNDDOWN(AD337/40,0),ROUNDUP(AD337/40,0))))</f>
        <v>0</v>
      </c>
      <c r="AF337" s="114"/>
      <c r="AG337" s="114">
        <f>IF(AF337=0,0,IF(AF337&lt;10,1,IF(MOD(AF337,40)&lt;10,ROUNDDOWN(AF337/40,0),ROUNDUP(AF337/40,0))))</f>
        <v>0</v>
      </c>
      <c r="AH337" s="113"/>
      <c r="AI337" s="114">
        <f>IF(AH337=0,0,IF(AH337&lt;10,1,IF(MOD(AH337,40)&lt;10,ROUNDDOWN(AH337/40,0),ROUNDUP(AH337/40,0))))</f>
        <v>0</v>
      </c>
      <c r="AJ337" s="113"/>
      <c r="AK337" s="114">
        <f>IF(AJ337=0,0,IF(AJ337&lt;10,1,IF(MOD(AJ337,40)&lt;10,ROUNDDOWN(AJ337/40,0),ROUNDUP(AJ337/40,0))))</f>
        <v>0</v>
      </c>
      <c r="AL337" s="113"/>
      <c r="AM337" s="114">
        <f>IF(AL337=0,0,IF(AL337&lt;10,1,IF(MOD(AL337,40)&lt;10,ROUNDDOWN(AL337/40,0),ROUNDUP(AL337/40,0))))</f>
        <v>0</v>
      </c>
      <c r="AN337" s="113">
        <f>SUM(J337+L337+N337+P337+R337+T337+V337+X337+Z337+AB337+AD337+AF337+AH337+AJ337+AL337)</f>
        <v>202</v>
      </c>
      <c r="AO337" s="113">
        <f>SUM(K337+M337+O337+Q337+S337+U337+W337+Y337+AA337+AC337+AE337+AG337+AI337+AK337+AM337)</f>
        <v>8</v>
      </c>
      <c r="AP337" s="113">
        <v>1</v>
      </c>
      <c r="AQ337" s="113">
        <v>10</v>
      </c>
      <c r="AR337" s="113">
        <f>SUM(AP337:AQ337)</f>
        <v>11</v>
      </c>
      <c r="AS337" s="142">
        <v>1</v>
      </c>
      <c r="AT337" s="185">
        <v>0</v>
      </c>
      <c r="AU337" s="142">
        <v>10</v>
      </c>
      <c r="AV337" s="185">
        <v>0</v>
      </c>
      <c r="AW337" s="142">
        <f>SUM(AS337:AV337)</f>
        <v>11</v>
      </c>
      <c r="AX337" s="128">
        <f>IF(AN337&lt;=0,0,IF(AN337&lt;=359,1,IF(AN337&lt;=719,2,IF(AN337&lt;=1079,3,IF(AN337&lt;=1679,4,IF(AN337&lt;=1680,5,IF(AN337&lt;=1680,1,5)))))))</f>
        <v>1</v>
      </c>
      <c r="AY337" s="129">
        <f>IF(AN337&gt;120,ROUND(((((K337+M337+O337)*30)+(J337+L337+N337))/50+(((Q337+S337+U337+W337+Y337+AA337)*40)+(P337+R337+T337+V337+X337+Z337))/50+(AC337+AE337+AG337+AI337+AK337+AM337)*2),0),IF((J337+L337+N337+P337+R337+T337+V337+X337+Z337)&lt;=0,0,IF((J337+L337+N337+P337+R337+T337+V337+X337+Z337)&lt;=20,1,IF((J337+L337+N337+P337+R337+T337+V337+X337+Z337)&lt;=40,2,IF((J337+L337+N337+P337+R337+T337+V337+X337+Z337)&lt;=60,3,IF((J337+L337+N337+P337+R337+T337+V337+X337+Z337)&lt;=80,4,IF((J337+L337+N337+P337+R337+T337+V337+X337+Z337)&lt;=100,5,IF((J337+L337+N337+P337+R337+T337+V337+X337+Z337)&lt;=120,6,0)))))))+((AC337+AE337+AG337+AI337+AK337+AM337)*2))</f>
        <v>10</v>
      </c>
      <c r="AZ337" s="113">
        <f>SUM(AX337:AY337)</f>
        <v>11</v>
      </c>
      <c r="BA337" s="113">
        <f>SUM(AP337)-AX337</f>
        <v>0</v>
      </c>
      <c r="BB337" s="113">
        <f>SUM(AQ337)-AY337</f>
        <v>0</v>
      </c>
      <c r="BC337" s="113">
        <f>SUM(AR337)-AZ337</f>
        <v>0</v>
      </c>
      <c r="BD337" s="130">
        <f>SUM(BC337)/AZ337*100</f>
        <v>0</v>
      </c>
      <c r="BE337" s="113">
        <v>1</v>
      </c>
      <c r="BF337" s="113"/>
      <c r="BG337" s="113"/>
      <c r="BH337" s="113">
        <f>SUM(BC337)-BE337-BF337+BG337</f>
        <v>-1</v>
      </c>
      <c r="BI337" s="130">
        <f>SUM(BH337)/AZ337*100</f>
        <v>-9.0909090909090917</v>
      </c>
      <c r="BK337" s="112"/>
      <c r="BL337" s="150"/>
      <c r="BM337" s="112"/>
      <c r="BN337" s="112"/>
      <c r="BO337" s="112"/>
      <c r="BP337" s="112"/>
      <c r="BQ337" s="112"/>
      <c r="BR337" s="112"/>
      <c r="BS337" s="112"/>
      <c r="BT337" s="112"/>
      <c r="BU337" s="112"/>
      <c r="BV337" s="112"/>
      <c r="BW337" s="112"/>
      <c r="BX337" s="112"/>
      <c r="BY337" s="112"/>
      <c r="BZ337" s="112"/>
      <c r="CA337" s="112"/>
      <c r="CB337" s="112"/>
      <c r="CC337" s="112"/>
      <c r="CD337" s="112"/>
      <c r="CE337" s="112"/>
      <c r="CF337" s="112"/>
      <c r="CG337" s="112"/>
      <c r="CH337" s="112"/>
      <c r="CI337" s="112"/>
      <c r="CJ337" s="112"/>
      <c r="CK337" s="112"/>
      <c r="CL337" s="112"/>
      <c r="CM337" s="112"/>
      <c r="CN337" s="112"/>
      <c r="CO337" s="112"/>
    </row>
    <row r="338" spans="1:93" s="161" customFormat="1">
      <c r="A338" s="154"/>
      <c r="B338" s="154"/>
      <c r="C338" s="155" t="s">
        <v>369</v>
      </c>
      <c r="D338" s="155"/>
      <c r="E338" s="155"/>
      <c r="F338" s="155"/>
      <c r="G338" s="154"/>
      <c r="H338" s="154"/>
      <c r="I338" s="154"/>
      <c r="J338" s="156" t="s">
        <v>415</v>
      </c>
      <c r="K338" s="157"/>
      <c r="L338" s="154"/>
      <c r="M338" s="157"/>
      <c r="N338" s="154"/>
      <c r="O338" s="157"/>
      <c r="P338" s="154"/>
      <c r="Q338" s="157"/>
      <c r="R338" s="154"/>
      <c r="S338" s="157"/>
      <c r="T338" s="154"/>
      <c r="U338" s="157"/>
      <c r="V338" s="154"/>
      <c r="W338" s="157"/>
      <c r="X338" s="154"/>
      <c r="Y338" s="157"/>
      <c r="Z338" s="154"/>
      <c r="AA338" s="157"/>
      <c r="AB338" s="154"/>
      <c r="AC338" s="157"/>
      <c r="AD338" s="154"/>
      <c r="AE338" s="157"/>
      <c r="AF338" s="157"/>
      <c r="AG338" s="157"/>
      <c r="AH338" s="154"/>
      <c r="AI338" s="157"/>
      <c r="AJ338" s="154"/>
      <c r="AK338" s="157"/>
      <c r="AL338" s="154"/>
      <c r="AM338" s="157"/>
      <c r="AN338" s="154"/>
      <c r="AO338" s="154"/>
      <c r="AP338" s="154"/>
      <c r="AQ338" s="154"/>
      <c r="AR338" s="154"/>
      <c r="AS338" s="154"/>
      <c r="AT338" s="185"/>
      <c r="AU338" s="154"/>
      <c r="AV338" s="185"/>
      <c r="AW338" s="154"/>
      <c r="AX338" s="158"/>
      <c r="AY338" s="159"/>
      <c r="AZ338" s="154"/>
      <c r="BA338" s="154"/>
      <c r="BB338" s="154"/>
      <c r="BC338" s="154"/>
      <c r="BD338" s="160"/>
      <c r="BE338" s="154"/>
      <c r="BF338" s="154"/>
      <c r="BG338" s="154"/>
      <c r="BH338" s="154"/>
      <c r="BI338" s="160"/>
      <c r="BK338" s="162"/>
      <c r="BL338" s="150"/>
      <c r="BM338" s="162"/>
      <c r="BN338" s="162"/>
      <c r="BO338" s="162"/>
      <c r="BP338" s="162"/>
      <c r="BQ338" s="162"/>
      <c r="BR338" s="162"/>
      <c r="BS338" s="162"/>
      <c r="BT338" s="162"/>
      <c r="BU338" s="162"/>
      <c r="BV338" s="162"/>
      <c r="BW338" s="162"/>
      <c r="BX338" s="162"/>
      <c r="BY338" s="162"/>
      <c r="BZ338" s="162"/>
      <c r="CA338" s="162"/>
      <c r="CB338" s="162"/>
      <c r="CC338" s="162"/>
      <c r="CD338" s="162"/>
      <c r="CE338" s="162"/>
      <c r="CF338" s="162"/>
      <c r="CG338" s="162"/>
      <c r="CH338" s="162"/>
      <c r="CI338" s="162"/>
      <c r="CJ338" s="162"/>
      <c r="CK338" s="162"/>
      <c r="CL338" s="162"/>
      <c r="CM338" s="162"/>
      <c r="CN338" s="162"/>
      <c r="CO338" s="162"/>
    </row>
    <row r="339" spans="1:93" s="161" customFormat="1">
      <c r="A339" s="154"/>
      <c r="B339" s="154"/>
      <c r="C339" s="155" t="s">
        <v>513</v>
      </c>
      <c r="D339" s="155"/>
      <c r="E339" s="155"/>
      <c r="F339" s="155"/>
      <c r="G339" s="154"/>
      <c r="H339" s="154"/>
      <c r="I339" s="154"/>
      <c r="J339" s="156" t="s">
        <v>628</v>
      </c>
      <c r="K339" s="157"/>
      <c r="L339" s="154"/>
      <c r="M339" s="157"/>
      <c r="N339" s="154"/>
      <c r="O339" s="157"/>
      <c r="P339" s="154"/>
      <c r="Q339" s="157"/>
      <c r="R339" s="154"/>
      <c r="S339" s="157"/>
      <c r="T339" s="154"/>
      <c r="U339" s="157"/>
      <c r="V339" s="154"/>
      <c r="W339" s="157"/>
      <c r="X339" s="154"/>
      <c r="Y339" s="157"/>
      <c r="Z339" s="154"/>
      <c r="AA339" s="157"/>
      <c r="AB339" s="154"/>
      <c r="AC339" s="157"/>
      <c r="AD339" s="154"/>
      <c r="AE339" s="157"/>
      <c r="AF339" s="157"/>
      <c r="AG339" s="157"/>
      <c r="AH339" s="154"/>
      <c r="AI339" s="157"/>
      <c r="AJ339" s="154"/>
      <c r="AK339" s="157"/>
      <c r="AL339" s="154"/>
      <c r="AM339" s="157"/>
      <c r="AN339" s="154"/>
      <c r="AO339" s="154"/>
      <c r="AP339" s="154"/>
      <c r="AQ339" s="154"/>
      <c r="AR339" s="154"/>
      <c r="AS339" s="154"/>
      <c r="AT339" s="185"/>
      <c r="AU339" s="154"/>
      <c r="AV339" s="185"/>
      <c r="AW339" s="154"/>
      <c r="AX339" s="158"/>
      <c r="AY339" s="159"/>
      <c r="AZ339" s="154"/>
      <c r="BA339" s="154"/>
      <c r="BB339" s="154"/>
      <c r="BC339" s="154"/>
      <c r="BD339" s="160"/>
      <c r="BE339" s="154"/>
      <c r="BF339" s="154"/>
      <c r="BG339" s="154"/>
      <c r="BH339" s="154"/>
      <c r="BI339" s="160"/>
      <c r="BK339" s="162"/>
      <c r="BL339" s="150"/>
      <c r="BM339" s="162"/>
      <c r="BN339" s="162"/>
      <c r="BO339" s="162"/>
      <c r="BP339" s="162"/>
      <c r="BQ339" s="162"/>
      <c r="BR339" s="162"/>
      <c r="BS339" s="162"/>
      <c r="BT339" s="162"/>
      <c r="BU339" s="162"/>
      <c r="BV339" s="162"/>
      <c r="BW339" s="162"/>
      <c r="BX339" s="162"/>
      <c r="BY339" s="162"/>
      <c r="BZ339" s="162"/>
      <c r="CA339" s="162"/>
      <c r="CB339" s="162"/>
      <c r="CC339" s="162"/>
      <c r="CD339" s="162"/>
      <c r="CE339" s="162"/>
      <c r="CF339" s="162"/>
      <c r="CG339" s="162"/>
      <c r="CH339" s="162"/>
      <c r="CI339" s="162"/>
      <c r="CJ339" s="162"/>
      <c r="CK339" s="162"/>
      <c r="CL339" s="162"/>
      <c r="CM339" s="162"/>
      <c r="CN339" s="162"/>
      <c r="CO339" s="162"/>
    </row>
    <row r="340" spans="1:93" s="111" customFormat="1">
      <c r="A340" s="113">
        <v>111</v>
      </c>
      <c r="B340" s="113">
        <v>40010009</v>
      </c>
      <c r="C340" s="126" t="s">
        <v>42</v>
      </c>
      <c r="D340" s="126" t="s">
        <v>187</v>
      </c>
      <c r="E340" s="126" t="s">
        <v>183</v>
      </c>
      <c r="F340" s="126" t="s">
        <v>181</v>
      </c>
      <c r="G340" s="113">
        <v>25</v>
      </c>
      <c r="H340" s="113">
        <v>4</v>
      </c>
      <c r="I340" s="113" t="s">
        <v>283</v>
      </c>
      <c r="J340" s="113">
        <v>0</v>
      </c>
      <c r="K340" s="114">
        <f>IF(J340=0,0,IF(J340&lt;10,1,IF(MOD(J340,30)&lt;10,ROUNDDOWN(J340/30,0),ROUNDUP(J340/30,0))))</f>
        <v>0</v>
      </c>
      <c r="L340" s="113">
        <v>5</v>
      </c>
      <c r="M340" s="114">
        <f>IF(L340=0,0,IF(L340&lt;10,1,IF(MOD(L340,30)&lt;10,ROUNDDOWN(L340/30,0),ROUNDUP(L340/30,0))))</f>
        <v>1</v>
      </c>
      <c r="N340" s="113">
        <v>5</v>
      </c>
      <c r="O340" s="114">
        <f>IF(N340=0,0,IF(N340&lt;10,1,IF(MOD(N340,30)&lt;10,ROUNDDOWN(N340/30,0),ROUNDUP(N340/30,0))))</f>
        <v>1</v>
      </c>
      <c r="P340" s="113">
        <v>10</v>
      </c>
      <c r="Q340" s="114">
        <f>IF(P340=0,0,IF(P340&lt;10,1,IF(MOD(P340,40)&lt;10,ROUNDDOWN(P340/40,0),ROUNDUP(P340/40,0))))</f>
        <v>1</v>
      </c>
      <c r="R340" s="113">
        <v>2</v>
      </c>
      <c r="S340" s="114">
        <f>IF(R340=0,0,IF(R340&lt;10,1,IF(MOD(R340,40)&lt;10,ROUNDDOWN(R340/40,0),ROUNDUP(R340/40,0))))</f>
        <v>1</v>
      </c>
      <c r="T340" s="113">
        <v>6</v>
      </c>
      <c r="U340" s="114">
        <f>IF(T340=0,0,IF(T340&lt;10,1,IF(MOD(T340,40)&lt;10,ROUNDDOWN(T340/40,0),ROUNDUP(T340/40,0))))</f>
        <v>1</v>
      </c>
      <c r="V340" s="113">
        <v>4</v>
      </c>
      <c r="W340" s="114">
        <f>IF(V340=0,0,IF(V340&lt;10,1,IF(MOD(V340,40)&lt;10,ROUNDDOWN(V340/40,0),ROUNDUP(V340/40,0))))</f>
        <v>1</v>
      </c>
      <c r="X340" s="113">
        <v>12</v>
      </c>
      <c r="Y340" s="114">
        <f>IF(X340=0,0,IF(X340&lt;10,1,IF(MOD(X340,40)&lt;10,ROUNDDOWN(X340/40,0),ROUNDUP(X340/40,0))))</f>
        <v>1</v>
      </c>
      <c r="Z340" s="113">
        <v>9</v>
      </c>
      <c r="AA340" s="114">
        <f>IF(Z340=0,0,IF(Z340&lt;10,1,IF(MOD(Z340,40)&lt;10,ROUNDDOWN(Z340/40,0),ROUNDUP(Z340/40,0))))</f>
        <v>1</v>
      </c>
      <c r="AB340" s="113">
        <v>2</v>
      </c>
      <c r="AC340" s="114">
        <f>IF(AB340=0,0,IF(AB340&lt;10,1,IF(MOD(AB340,40)&lt;10,ROUNDDOWN(AB340/40,0),ROUNDUP(AB340/40,0))))</f>
        <v>1</v>
      </c>
      <c r="AD340" s="113">
        <v>6</v>
      </c>
      <c r="AE340" s="114">
        <f>IF(AD340=0,0,IF(AD340&lt;10,1,IF(MOD(AD340,40)&lt;10,ROUNDDOWN(AD340/40,0),ROUNDUP(AD340/40,0))))</f>
        <v>1</v>
      </c>
      <c r="AF340" s="114">
        <v>0</v>
      </c>
      <c r="AG340" s="114">
        <f>IF(AF340=0,0,IF(AF340&lt;10,1,IF(MOD(AF340,40)&lt;10,ROUNDDOWN(AF340/40,0),ROUNDUP(AF340/40,0))))</f>
        <v>0</v>
      </c>
      <c r="AH340" s="113"/>
      <c r="AI340" s="114">
        <f>IF(AH340=0,0,IF(AH340&lt;10,1,IF(MOD(AH340,40)&lt;10,ROUNDDOWN(AH340/40,0),ROUNDUP(AH340/40,0))))</f>
        <v>0</v>
      </c>
      <c r="AJ340" s="113"/>
      <c r="AK340" s="114">
        <f>IF(AJ340=0,0,IF(AJ340&lt;10,1,IF(MOD(AJ340,40)&lt;10,ROUNDDOWN(AJ340/40,0),ROUNDUP(AJ340/40,0))))</f>
        <v>0</v>
      </c>
      <c r="AL340" s="113"/>
      <c r="AM340" s="114">
        <f>IF(AL340=0,0,IF(AL340&lt;10,1,IF(MOD(AL340,40)&lt;10,ROUNDDOWN(AL340/40,0),ROUNDUP(AL340/40,0))))</f>
        <v>0</v>
      </c>
      <c r="AN340" s="127">
        <f>SUM(J340+L340+N340+P340+R340+T340+V340+X340+Z340+AB340+AD340+AF340+AH340+AJ340+AL340)</f>
        <v>61</v>
      </c>
      <c r="AO340" s="113">
        <f>SUM(K340+M340+O340+Q340+S340+U340+W340+Y340+AA340+AC340+AE340+AG340+AI340+AK340+AM340)</f>
        <v>10</v>
      </c>
      <c r="AP340" s="113">
        <v>1</v>
      </c>
      <c r="AQ340" s="113">
        <v>7</v>
      </c>
      <c r="AR340" s="113">
        <f>SUM(AP340:AQ340)</f>
        <v>8</v>
      </c>
      <c r="AS340" s="142">
        <v>1</v>
      </c>
      <c r="AT340" s="185">
        <v>0</v>
      </c>
      <c r="AU340" s="142">
        <v>7</v>
      </c>
      <c r="AV340" s="185">
        <v>0</v>
      </c>
      <c r="AW340" s="142">
        <f>SUM(AS340:AV340)</f>
        <v>8</v>
      </c>
      <c r="AX340" s="128">
        <f>IF(AN340&lt;=0,0,IF(AN340&lt;=359,1,IF(AN340&lt;=719,2,IF(AN340&lt;=1079,3,IF(AN340&lt;=1679,4,IF(AN340&lt;=1680,5,IF(AN340&lt;=1680,1,5)))))))</f>
        <v>1</v>
      </c>
      <c r="AY340" s="129">
        <f>IF(AN340&gt;120,ROUND(((((K340+M340+O340)*30)+(J340+L340+N340))/50+(((Q340+S340+U340+W340+Y340+AA340)*40)+(P340+R340+T340+V340+X340+Z340))/50+(AC340+AE340+AG340+AI340+AK340+AM340)*2),0),IF((J340+L340+N340+P340+R340+T340+V340+X340+Z340)&lt;=0,0,IF((J340+L340+N340+P340+R340+T340+V340+X340+Z340)&lt;=20,1,IF((J340+L340+N340+P340+R340+T340+V340+X340+Z340)&lt;=40,2,IF((J340+L340+N340+P340+R340+T340+V340+X340+Z340)&lt;=60,3,IF((J340+L340+N340+P340+R340+T340+V340+X340+Z340)&lt;=80,4,IF((J340+L340+N340+P340+R340+T340+V340+X340+Z340)&lt;=100,5,IF((J340+L340+N340+P340+R340+T340+V340+X340+Z340)&lt;=120,6,0)))))))+((AC340+AE340+AG340+AI340+AK340+AM340)*2))</f>
        <v>7</v>
      </c>
      <c r="AZ340" s="113">
        <f>SUM(AX340:AY340)</f>
        <v>8</v>
      </c>
      <c r="BA340" s="113">
        <f>SUM(AP340)-AX340</f>
        <v>0</v>
      </c>
      <c r="BB340" s="113">
        <f>SUM(AQ340)-AY340</f>
        <v>0</v>
      </c>
      <c r="BC340" s="113">
        <f>SUM(AR340)-AZ340</f>
        <v>0</v>
      </c>
      <c r="BD340" s="130">
        <f>SUM(BC340)/AZ340*100</f>
        <v>0</v>
      </c>
      <c r="BE340" s="113">
        <v>0</v>
      </c>
      <c r="BF340" s="113"/>
      <c r="BG340" s="113"/>
      <c r="BH340" s="113">
        <f>SUM(BC340)-BE340-BF340+BG340</f>
        <v>0</v>
      </c>
      <c r="BI340" s="130">
        <f>SUM(BH340)/AZ340*100</f>
        <v>0</v>
      </c>
      <c r="BK340" s="112"/>
      <c r="BL340" s="150"/>
      <c r="BM340" s="112"/>
      <c r="BN340" s="112"/>
      <c r="BO340" s="112"/>
      <c r="BP340" s="112"/>
      <c r="BQ340" s="112"/>
      <c r="BR340" s="112"/>
      <c r="BS340" s="112"/>
      <c r="BT340" s="112"/>
      <c r="BU340" s="112"/>
      <c r="BV340" s="112"/>
      <c r="BW340" s="112"/>
      <c r="BX340" s="112"/>
      <c r="BY340" s="112"/>
      <c r="BZ340" s="112"/>
      <c r="CA340" s="112"/>
      <c r="CB340" s="112"/>
      <c r="CC340" s="112"/>
      <c r="CD340" s="112"/>
      <c r="CE340" s="112"/>
      <c r="CF340" s="112"/>
      <c r="CG340" s="112"/>
      <c r="CH340" s="112"/>
      <c r="CI340" s="112"/>
      <c r="CJ340" s="112"/>
      <c r="CK340" s="112"/>
      <c r="CL340" s="112"/>
      <c r="CM340" s="112"/>
      <c r="CN340" s="112"/>
      <c r="CO340" s="112"/>
    </row>
    <row r="341" spans="1:93" s="161" customFormat="1">
      <c r="A341" s="154"/>
      <c r="B341" s="154"/>
      <c r="C341" s="155" t="s">
        <v>369</v>
      </c>
      <c r="D341" s="155"/>
      <c r="E341" s="155"/>
      <c r="F341" s="155"/>
      <c r="G341" s="154"/>
      <c r="H341" s="154"/>
      <c r="I341" s="154"/>
      <c r="J341" s="156" t="s">
        <v>465</v>
      </c>
      <c r="K341" s="157"/>
      <c r="L341" s="154"/>
      <c r="M341" s="157"/>
      <c r="N341" s="154"/>
      <c r="O341" s="157"/>
      <c r="P341" s="154"/>
      <c r="Q341" s="157"/>
      <c r="R341" s="154"/>
      <c r="S341" s="157"/>
      <c r="T341" s="154"/>
      <c r="U341" s="157"/>
      <c r="V341" s="154"/>
      <c r="W341" s="157"/>
      <c r="X341" s="154"/>
      <c r="Y341" s="157"/>
      <c r="Z341" s="154"/>
      <c r="AA341" s="157"/>
      <c r="AB341" s="154"/>
      <c r="AC341" s="157"/>
      <c r="AD341" s="154"/>
      <c r="AE341" s="157"/>
      <c r="AF341" s="157"/>
      <c r="AG341" s="157"/>
      <c r="AH341" s="154"/>
      <c r="AI341" s="157"/>
      <c r="AJ341" s="154"/>
      <c r="AK341" s="157"/>
      <c r="AL341" s="154"/>
      <c r="AM341" s="157"/>
      <c r="AN341" s="163"/>
      <c r="AO341" s="154"/>
      <c r="AP341" s="154"/>
      <c r="AQ341" s="154"/>
      <c r="AR341" s="154"/>
      <c r="AS341" s="154"/>
      <c r="AT341" s="185"/>
      <c r="AU341" s="154"/>
      <c r="AV341" s="185"/>
      <c r="AW341" s="154"/>
      <c r="AX341" s="158"/>
      <c r="AY341" s="159"/>
      <c r="AZ341" s="154"/>
      <c r="BA341" s="154"/>
      <c r="BB341" s="154"/>
      <c r="BC341" s="154"/>
      <c r="BD341" s="160"/>
      <c r="BE341" s="154"/>
      <c r="BF341" s="154"/>
      <c r="BG341" s="154"/>
      <c r="BH341" s="154"/>
      <c r="BI341" s="160"/>
      <c r="BK341" s="162"/>
      <c r="BL341" s="150"/>
      <c r="BM341" s="162"/>
      <c r="BN341" s="162"/>
      <c r="BO341" s="162"/>
      <c r="BP341" s="162"/>
      <c r="BQ341" s="162"/>
      <c r="BR341" s="162"/>
      <c r="BS341" s="162"/>
      <c r="BT341" s="162"/>
      <c r="BU341" s="162"/>
      <c r="BV341" s="162"/>
      <c r="BW341" s="162"/>
      <c r="BX341" s="162"/>
      <c r="BY341" s="162"/>
      <c r="BZ341" s="162"/>
      <c r="CA341" s="162"/>
      <c r="CB341" s="162"/>
      <c r="CC341" s="162"/>
      <c r="CD341" s="162"/>
      <c r="CE341" s="162"/>
      <c r="CF341" s="162"/>
      <c r="CG341" s="162"/>
      <c r="CH341" s="162"/>
      <c r="CI341" s="162"/>
      <c r="CJ341" s="162"/>
      <c r="CK341" s="162"/>
      <c r="CL341" s="162"/>
      <c r="CM341" s="162"/>
      <c r="CN341" s="162"/>
      <c r="CO341" s="162"/>
    </row>
    <row r="342" spans="1:93" s="161" customFormat="1">
      <c r="A342" s="154"/>
      <c r="B342" s="154"/>
      <c r="C342" s="155" t="s">
        <v>513</v>
      </c>
      <c r="D342" s="155"/>
      <c r="E342" s="155"/>
      <c r="F342" s="155"/>
      <c r="G342" s="154"/>
      <c r="H342" s="154"/>
      <c r="I342" s="154"/>
      <c r="J342" s="156" t="s">
        <v>629</v>
      </c>
      <c r="K342" s="157"/>
      <c r="L342" s="154"/>
      <c r="M342" s="157"/>
      <c r="N342" s="154"/>
      <c r="O342" s="157"/>
      <c r="P342" s="154"/>
      <c r="Q342" s="157"/>
      <c r="R342" s="154"/>
      <c r="S342" s="157"/>
      <c r="T342" s="154"/>
      <c r="U342" s="157"/>
      <c r="V342" s="154"/>
      <c r="W342" s="157"/>
      <c r="X342" s="154"/>
      <c r="Y342" s="157"/>
      <c r="Z342" s="154"/>
      <c r="AA342" s="157"/>
      <c r="AB342" s="154"/>
      <c r="AC342" s="157"/>
      <c r="AD342" s="154"/>
      <c r="AE342" s="157"/>
      <c r="AF342" s="157"/>
      <c r="AG342" s="157"/>
      <c r="AH342" s="154"/>
      <c r="AI342" s="157"/>
      <c r="AJ342" s="154"/>
      <c r="AK342" s="157"/>
      <c r="AL342" s="154"/>
      <c r="AM342" s="157"/>
      <c r="AN342" s="163"/>
      <c r="AO342" s="154"/>
      <c r="AP342" s="154"/>
      <c r="AQ342" s="154"/>
      <c r="AR342" s="154"/>
      <c r="AS342" s="154"/>
      <c r="AT342" s="185"/>
      <c r="AU342" s="154"/>
      <c r="AV342" s="185"/>
      <c r="AW342" s="154"/>
      <c r="AX342" s="158"/>
      <c r="AY342" s="159"/>
      <c r="AZ342" s="154"/>
      <c r="BA342" s="154"/>
      <c r="BB342" s="154"/>
      <c r="BC342" s="154"/>
      <c r="BD342" s="160"/>
      <c r="BE342" s="154"/>
      <c r="BF342" s="154"/>
      <c r="BG342" s="154"/>
      <c r="BH342" s="154"/>
      <c r="BI342" s="160"/>
      <c r="BK342" s="162"/>
      <c r="BL342" s="150"/>
      <c r="BM342" s="162"/>
      <c r="BN342" s="162"/>
      <c r="BO342" s="162"/>
      <c r="BP342" s="162"/>
      <c r="BQ342" s="162"/>
      <c r="BR342" s="162"/>
      <c r="BS342" s="162"/>
      <c r="BT342" s="162"/>
      <c r="BU342" s="162"/>
      <c r="BV342" s="162"/>
      <c r="BW342" s="162"/>
      <c r="BX342" s="162"/>
      <c r="BY342" s="162"/>
      <c r="BZ342" s="162"/>
      <c r="CA342" s="162"/>
      <c r="CB342" s="162"/>
      <c r="CC342" s="162"/>
      <c r="CD342" s="162"/>
      <c r="CE342" s="162"/>
      <c r="CF342" s="162"/>
      <c r="CG342" s="162"/>
      <c r="CH342" s="162"/>
      <c r="CI342" s="162"/>
      <c r="CJ342" s="162"/>
      <c r="CK342" s="162"/>
      <c r="CL342" s="162"/>
      <c r="CM342" s="162"/>
      <c r="CN342" s="162"/>
      <c r="CO342" s="162"/>
    </row>
    <row r="343" spans="1:93" s="111" customFormat="1">
      <c r="A343" s="113">
        <v>112</v>
      </c>
      <c r="B343" s="113">
        <v>40010171</v>
      </c>
      <c r="C343" s="126" t="s">
        <v>107</v>
      </c>
      <c r="D343" s="126" t="s">
        <v>184</v>
      </c>
      <c r="E343" s="126" t="s">
        <v>184</v>
      </c>
      <c r="F343" s="126" t="s">
        <v>181</v>
      </c>
      <c r="G343" s="113">
        <v>40</v>
      </c>
      <c r="H343" s="113">
        <v>4</v>
      </c>
      <c r="I343" s="113" t="s">
        <v>283</v>
      </c>
      <c r="J343" s="113">
        <v>0</v>
      </c>
      <c r="K343" s="114">
        <f>IF(J343=0,0,IF(J343&lt;10,1,IF(MOD(J343,30)&lt;10,ROUNDDOWN(J343/30,0),ROUNDUP(J343/30,0))))</f>
        <v>0</v>
      </c>
      <c r="L343" s="113">
        <v>10</v>
      </c>
      <c r="M343" s="114">
        <f>IF(L343=0,0,IF(L343&lt;10,1,IF(MOD(L343,30)&lt;10,ROUNDDOWN(L343/30,0),ROUNDUP(L343/30,0))))</f>
        <v>1</v>
      </c>
      <c r="N343" s="113">
        <v>0</v>
      </c>
      <c r="O343" s="114">
        <f>IF(N343=0,0,IF(N343&lt;10,1,IF(MOD(N343,30)&lt;10,ROUNDDOWN(N343/30,0),ROUNDUP(N343/30,0))))</f>
        <v>0</v>
      </c>
      <c r="P343" s="113">
        <v>13</v>
      </c>
      <c r="Q343" s="114">
        <f>IF(P343=0,0,IF(P343&lt;10,1,IF(MOD(P343,40)&lt;10,ROUNDDOWN(P343/40,0),ROUNDUP(P343/40,0))))</f>
        <v>1</v>
      </c>
      <c r="R343" s="113">
        <v>8</v>
      </c>
      <c r="S343" s="114">
        <f>IF(R343=0,0,IF(R343&lt;10,1,IF(MOD(R343,40)&lt;10,ROUNDDOWN(R343/40,0),ROUNDUP(R343/40,0))))</f>
        <v>1</v>
      </c>
      <c r="T343" s="113">
        <v>16</v>
      </c>
      <c r="U343" s="114">
        <f>IF(T343=0,0,IF(T343&lt;10,1,IF(MOD(T343,40)&lt;10,ROUNDDOWN(T343/40,0),ROUNDUP(T343/40,0))))</f>
        <v>1</v>
      </c>
      <c r="V343" s="113">
        <v>13</v>
      </c>
      <c r="W343" s="114">
        <f>IF(V343=0,0,IF(V343&lt;10,1,IF(MOD(V343,40)&lt;10,ROUNDDOWN(V343/40,0),ROUNDUP(V343/40,0))))</f>
        <v>1</v>
      </c>
      <c r="X343" s="113">
        <v>15</v>
      </c>
      <c r="Y343" s="114">
        <f>IF(X343=0,0,IF(X343&lt;10,1,IF(MOD(X343,40)&lt;10,ROUNDDOWN(X343/40,0),ROUNDUP(X343/40,0))))</f>
        <v>1</v>
      </c>
      <c r="Z343" s="113">
        <v>20</v>
      </c>
      <c r="AA343" s="114">
        <f>IF(Z343=0,0,IF(Z343&lt;10,1,IF(MOD(Z343,40)&lt;10,ROUNDDOWN(Z343/40,0),ROUNDUP(Z343/40,0))))</f>
        <v>1</v>
      </c>
      <c r="AB343" s="113">
        <v>13</v>
      </c>
      <c r="AC343" s="114">
        <f>IF(AB343=0,0,IF(AB343&lt;10,1,IF(MOD(AB343,40)&lt;10,ROUNDDOWN(AB343/40,0),ROUNDUP(AB343/40,0))))</f>
        <v>1</v>
      </c>
      <c r="AD343" s="113">
        <v>19</v>
      </c>
      <c r="AE343" s="114">
        <f>IF(AD343=0,0,IF(AD343&lt;10,1,IF(MOD(AD343,40)&lt;10,ROUNDDOWN(AD343/40,0),ROUNDUP(AD343/40,0))))</f>
        <v>1</v>
      </c>
      <c r="AF343" s="114">
        <v>11</v>
      </c>
      <c r="AG343" s="114">
        <f>IF(AF343=0,0,IF(AF343&lt;10,1,IF(MOD(AF343,40)&lt;10,ROUNDDOWN(AF343/40,0),ROUNDUP(AF343/40,0))))</f>
        <v>1</v>
      </c>
      <c r="AH343" s="113"/>
      <c r="AI343" s="114">
        <f>IF(AH343=0,0,IF(AH343&lt;10,1,IF(MOD(AH343,40)&lt;10,ROUNDDOWN(AH343/40,0),ROUNDUP(AH343/40,0))))</f>
        <v>0</v>
      </c>
      <c r="AJ343" s="113"/>
      <c r="AK343" s="114">
        <f>IF(AJ343=0,0,IF(AJ343&lt;10,1,IF(MOD(AJ343,40)&lt;10,ROUNDDOWN(AJ343/40,0),ROUNDUP(AJ343/40,0))))</f>
        <v>0</v>
      </c>
      <c r="AL343" s="113"/>
      <c r="AM343" s="114">
        <f>IF(AL343=0,0,IF(AL343&lt;10,1,IF(MOD(AL343,40)&lt;10,ROUNDDOWN(AL343/40,0),ROUNDUP(AL343/40,0))))</f>
        <v>0</v>
      </c>
      <c r="AN343" s="127">
        <f>SUM(J343+L343+N343+P343+R343+T343+V343+X343+Z343+AB343+AD343+AF343+AH343+AJ343+AL343)</f>
        <v>138</v>
      </c>
      <c r="AO343" s="113">
        <f>SUM(K343+M343+O343+Q343+S343+U343+W343+Y343+AA343+AC343+AE343+AG343+AI343+AK343+AM343)</f>
        <v>10</v>
      </c>
      <c r="AP343" s="113">
        <v>1</v>
      </c>
      <c r="AQ343" s="113">
        <v>13</v>
      </c>
      <c r="AR343" s="113">
        <f>SUM(AP343:AQ343)</f>
        <v>14</v>
      </c>
      <c r="AS343" s="142">
        <v>1</v>
      </c>
      <c r="AT343" s="185">
        <v>0</v>
      </c>
      <c r="AU343" s="142">
        <v>13</v>
      </c>
      <c r="AV343" s="185">
        <v>0</v>
      </c>
      <c r="AW343" s="142">
        <f>SUM(AS343:AV343)</f>
        <v>14</v>
      </c>
      <c r="AX343" s="128">
        <f>IF(AN343&lt;=0,0,IF(AN343&lt;=359,1,IF(AN343&lt;=719,2,IF(AN343&lt;=1079,3,IF(AN343&lt;=1679,4,IF(AN343&lt;=1680,5,IF(AN343&lt;=1680,1,5)))))))</f>
        <v>1</v>
      </c>
      <c r="AY343" s="129">
        <f>IF(AN343&gt;120,ROUND(((((K343+M343+O343)*30)+(J343+L343+N343))/50+(((Q343+S343+U343+W343+Y343+AA343)*40)+(P343+R343+T343+V343+X343+Z343))/50+(AC343+AE343+AG343+AI343+AK343+AM343)*2),0),IF((J343+L343+N343+P343+R343+T343+V343+X343+Z343)&lt;=0,0,IF((J343+L343+N343+P343+R343+T343+V343+X343+Z343)&lt;=20,1,IF((J343+L343+N343+P343+R343+T343+V343+X343+Z343)&lt;=40,2,IF((J343+L343+N343+P343+R343+T343+V343+X343+Z343)&lt;=60,3,IF((J343+L343+N343+P343+R343+T343+V343+X343+Z343)&lt;=80,4,IF((J343+L343+N343+P343+R343+T343+V343+X343+Z343)&lt;=100,5,IF((J343+L343+N343+P343+R343+T343+V343+X343+Z343)&lt;=120,6,0)))))))+((AC343+AE343+AG343+AI343+AK343+AM343)*2))</f>
        <v>13</v>
      </c>
      <c r="AZ343" s="113">
        <f>SUM(AX343:AY343)</f>
        <v>14</v>
      </c>
      <c r="BA343" s="113">
        <f>SUM(AP343)-AX343</f>
        <v>0</v>
      </c>
      <c r="BB343" s="113">
        <f>SUM(AQ343)-AY343</f>
        <v>0</v>
      </c>
      <c r="BC343" s="113">
        <f>SUM(AR343)-AZ343</f>
        <v>0</v>
      </c>
      <c r="BD343" s="130">
        <f>SUM(BC343)/AZ343*100</f>
        <v>0</v>
      </c>
      <c r="BE343" s="113">
        <v>2</v>
      </c>
      <c r="BF343" s="113"/>
      <c r="BG343" s="113"/>
      <c r="BH343" s="113">
        <f>SUM(BC343)-BE343-BF343+BG343</f>
        <v>-2</v>
      </c>
      <c r="BI343" s="130">
        <f>SUM(BH343)/AZ343*100</f>
        <v>-14.285714285714285</v>
      </c>
      <c r="BK343" s="112"/>
      <c r="BL343" s="150"/>
      <c r="BM343" s="112"/>
      <c r="BN343" s="112"/>
      <c r="BO343" s="112"/>
      <c r="BP343" s="112"/>
      <c r="BQ343" s="112"/>
      <c r="BR343" s="112"/>
      <c r="BS343" s="112"/>
      <c r="BT343" s="112"/>
      <c r="BU343" s="112"/>
      <c r="BV343" s="112"/>
      <c r="BW343" s="112"/>
      <c r="BX343" s="112"/>
      <c r="BY343" s="112"/>
      <c r="BZ343" s="112"/>
      <c r="CA343" s="112"/>
      <c r="CB343" s="112"/>
      <c r="CC343" s="112"/>
      <c r="CD343" s="112"/>
      <c r="CE343" s="112"/>
      <c r="CF343" s="112"/>
      <c r="CG343" s="112"/>
      <c r="CH343" s="112"/>
      <c r="CI343" s="112"/>
      <c r="CJ343" s="112"/>
      <c r="CK343" s="112"/>
      <c r="CL343" s="112"/>
      <c r="CM343" s="112"/>
      <c r="CN343" s="112"/>
      <c r="CO343" s="112"/>
    </row>
    <row r="344" spans="1:93" s="161" customFormat="1">
      <c r="A344" s="154"/>
      <c r="B344" s="154"/>
      <c r="C344" s="155" t="s">
        <v>369</v>
      </c>
      <c r="D344" s="155"/>
      <c r="E344" s="155"/>
      <c r="F344" s="155"/>
      <c r="G344" s="154"/>
      <c r="H344" s="154"/>
      <c r="I344" s="154"/>
      <c r="J344" s="156" t="s">
        <v>492</v>
      </c>
      <c r="K344" s="157"/>
      <c r="L344" s="154"/>
      <c r="M344" s="157"/>
      <c r="N344" s="154"/>
      <c r="O344" s="157"/>
      <c r="P344" s="154"/>
      <c r="Q344" s="157"/>
      <c r="R344" s="154"/>
      <c r="S344" s="157"/>
      <c r="T344" s="154"/>
      <c r="U344" s="157"/>
      <c r="V344" s="154"/>
      <c r="W344" s="157"/>
      <c r="X344" s="154"/>
      <c r="Y344" s="157"/>
      <c r="Z344" s="154"/>
      <c r="AA344" s="157"/>
      <c r="AB344" s="154"/>
      <c r="AC344" s="157"/>
      <c r="AD344" s="154"/>
      <c r="AE344" s="157"/>
      <c r="AF344" s="157"/>
      <c r="AG344" s="157"/>
      <c r="AH344" s="154"/>
      <c r="AI344" s="157"/>
      <c r="AJ344" s="154"/>
      <c r="AK344" s="157"/>
      <c r="AL344" s="154"/>
      <c r="AM344" s="157"/>
      <c r="AN344" s="163"/>
      <c r="AO344" s="154"/>
      <c r="AP344" s="154"/>
      <c r="AQ344" s="154"/>
      <c r="AR344" s="154"/>
      <c r="AS344" s="154"/>
      <c r="AT344" s="185"/>
      <c r="AU344" s="154"/>
      <c r="AV344" s="185"/>
      <c r="AW344" s="154"/>
      <c r="AX344" s="158"/>
      <c r="AY344" s="159"/>
      <c r="AZ344" s="154"/>
      <c r="BA344" s="154"/>
      <c r="BB344" s="154"/>
      <c r="BC344" s="154"/>
      <c r="BD344" s="160"/>
      <c r="BE344" s="154"/>
      <c r="BF344" s="154"/>
      <c r="BG344" s="154"/>
      <c r="BH344" s="154"/>
      <c r="BI344" s="160"/>
      <c r="BK344" s="162"/>
      <c r="BL344" s="150"/>
      <c r="BM344" s="162"/>
      <c r="BN344" s="162"/>
      <c r="BO344" s="162"/>
      <c r="BP344" s="162"/>
      <c r="BQ344" s="162"/>
      <c r="BR344" s="162"/>
      <c r="BS344" s="162"/>
      <c r="BT344" s="162"/>
      <c r="BU344" s="162"/>
      <c r="BV344" s="162"/>
      <c r="BW344" s="162"/>
      <c r="BX344" s="162"/>
      <c r="BY344" s="162"/>
      <c r="BZ344" s="162"/>
      <c r="CA344" s="162"/>
      <c r="CB344" s="162"/>
      <c r="CC344" s="162"/>
      <c r="CD344" s="162"/>
      <c r="CE344" s="162"/>
      <c r="CF344" s="162"/>
      <c r="CG344" s="162"/>
      <c r="CH344" s="162"/>
      <c r="CI344" s="162"/>
      <c r="CJ344" s="162"/>
      <c r="CK344" s="162"/>
      <c r="CL344" s="162"/>
      <c r="CM344" s="162"/>
      <c r="CN344" s="162"/>
      <c r="CO344" s="162"/>
    </row>
    <row r="345" spans="1:93" s="161" customFormat="1">
      <c r="A345" s="154"/>
      <c r="B345" s="154"/>
      <c r="C345" s="155" t="s">
        <v>513</v>
      </c>
      <c r="D345" s="155"/>
      <c r="E345" s="155"/>
      <c r="F345" s="155"/>
      <c r="G345" s="154"/>
      <c r="H345" s="154"/>
      <c r="I345" s="154"/>
      <c r="J345" s="156" t="s">
        <v>630</v>
      </c>
      <c r="K345" s="157"/>
      <c r="L345" s="154"/>
      <c r="M345" s="157"/>
      <c r="N345" s="154"/>
      <c r="O345" s="157"/>
      <c r="P345" s="154"/>
      <c r="Q345" s="157"/>
      <c r="R345" s="154"/>
      <c r="S345" s="157"/>
      <c r="T345" s="154"/>
      <c r="U345" s="157"/>
      <c r="V345" s="154"/>
      <c r="W345" s="157"/>
      <c r="X345" s="154"/>
      <c r="Y345" s="157"/>
      <c r="Z345" s="154"/>
      <c r="AA345" s="157"/>
      <c r="AB345" s="154"/>
      <c r="AC345" s="157"/>
      <c r="AD345" s="154"/>
      <c r="AE345" s="157"/>
      <c r="AF345" s="157"/>
      <c r="AG345" s="157"/>
      <c r="AH345" s="154"/>
      <c r="AI345" s="157"/>
      <c r="AJ345" s="154"/>
      <c r="AK345" s="157"/>
      <c r="AL345" s="154"/>
      <c r="AM345" s="157"/>
      <c r="AN345" s="163"/>
      <c r="AO345" s="154"/>
      <c r="AP345" s="154"/>
      <c r="AQ345" s="154"/>
      <c r="AR345" s="154"/>
      <c r="AS345" s="154"/>
      <c r="AT345" s="185"/>
      <c r="AU345" s="154"/>
      <c r="AV345" s="185"/>
      <c r="AW345" s="154"/>
      <c r="AX345" s="158"/>
      <c r="AY345" s="159"/>
      <c r="AZ345" s="154"/>
      <c r="BA345" s="154"/>
      <c r="BB345" s="154"/>
      <c r="BC345" s="154"/>
      <c r="BD345" s="160"/>
      <c r="BE345" s="154"/>
      <c r="BF345" s="154"/>
      <c r="BG345" s="154"/>
      <c r="BH345" s="154"/>
      <c r="BI345" s="160"/>
      <c r="BK345" s="162"/>
      <c r="BL345" s="150"/>
      <c r="BM345" s="162"/>
      <c r="BN345" s="162"/>
      <c r="BO345" s="162"/>
      <c r="BP345" s="162"/>
      <c r="BQ345" s="162"/>
      <c r="BR345" s="162"/>
      <c r="BS345" s="162"/>
      <c r="BT345" s="162"/>
      <c r="BU345" s="162"/>
      <c r="BV345" s="162"/>
      <c r="BW345" s="162"/>
      <c r="BX345" s="162"/>
      <c r="BY345" s="162"/>
      <c r="BZ345" s="162"/>
      <c r="CA345" s="162"/>
      <c r="CB345" s="162"/>
      <c r="CC345" s="162"/>
      <c r="CD345" s="162"/>
      <c r="CE345" s="162"/>
      <c r="CF345" s="162"/>
      <c r="CG345" s="162"/>
      <c r="CH345" s="162"/>
      <c r="CI345" s="162"/>
      <c r="CJ345" s="162"/>
      <c r="CK345" s="162"/>
      <c r="CL345" s="162"/>
      <c r="CM345" s="162"/>
      <c r="CN345" s="162"/>
      <c r="CO345" s="162"/>
    </row>
    <row r="346" spans="1:93" s="111" customFormat="1">
      <c r="A346" s="113">
        <v>113</v>
      </c>
      <c r="B346" s="113">
        <v>40010168</v>
      </c>
      <c r="C346" s="126" t="s">
        <v>111</v>
      </c>
      <c r="D346" s="126" t="s">
        <v>184</v>
      </c>
      <c r="E346" s="126" t="s">
        <v>184</v>
      </c>
      <c r="F346" s="126" t="s">
        <v>181</v>
      </c>
      <c r="G346" s="113">
        <v>30</v>
      </c>
      <c r="H346" s="113">
        <v>4</v>
      </c>
      <c r="I346" s="113" t="s">
        <v>283</v>
      </c>
      <c r="J346" s="113">
        <v>0</v>
      </c>
      <c r="K346" s="114">
        <f>IF(J346=0,0,IF(J346&lt;10,1,IF(MOD(J346,30)&lt;10,ROUNDDOWN(J346/30,0),ROUNDUP(J346/30,0))))</f>
        <v>0</v>
      </c>
      <c r="L346" s="113">
        <v>17</v>
      </c>
      <c r="M346" s="114">
        <f>IF(L346=0,0,IF(L346&lt;10,1,IF(MOD(L346,30)&lt;10,ROUNDDOWN(L346/30,0),ROUNDUP(L346/30,0))))</f>
        <v>1</v>
      </c>
      <c r="N346" s="113">
        <v>20</v>
      </c>
      <c r="O346" s="114">
        <f>IF(N346=0,0,IF(N346&lt;10,1,IF(MOD(N346,30)&lt;10,ROUNDDOWN(N346/30,0),ROUNDUP(N346/30,0))))</f>
        <v>1</v>
      </c>
      <c r="P346" s="113">
        <v>12</v>
      </c>
      <c r="Q346" s="114">
        <f>IF(P346=0,0,IF(P346&lt;10,1,IF(MOD(P346,40)&lt;10,ROUNDDOWN(P346/40,0),ROUNDUP(P346/40,0))))</f>
        <v>1</v>
      </c>
      <c r="R346" s="113">
        <v>23</v>
      </c>
      <c r="S346" s="114">
        <f>IF(R346=0,0,IF(R346&lt;10,1,IF(MOD(R346,40)&lt;10,ROUNDDOWN(R346/40,0),ROUNDUP(R346/40,0))))</f>
        <v>1</v>
      </c>
      <c r="T346" s="113">
        <v>14</v>
      </c>
      <c r="U346" s="114">
        <f>IF(T346=0,0,IF(T346&lt;10,1,IF(MOD(T346,40)&lt;10,ROUNDDOWN(T346/40,0),ROUNDUP(T346/40,0))))</f>
        <v>1</v>
      </c>
      <c r="V346" s="113">
        <v>28</v>
      </c>
      <c r="W346" s="114">
        <f>IF(V346=0,0,IF(V346&lt;10,1,IF(MOD(V346,40)&lt;10,ROUNDDOWN(V346/40,0),ROUNDUP(V346/40,0))))</f>
        <v>1</v>
      </c>
      <c r="X346" s="113">
        <v>23</v>
      </c>
      <c r="Y346" s="114">
        <f>IF(X346=0,0,IF(X346&lt;10,1,IF(MOD(X346,40)&lt;10,ROUNDDOWN(X346/40,0),ROUNDUP(X346/40,0))))</f>
        <v>1</v>
      </c>
      <c r="Z346" s="113">
        <v>25</v>
      </c>
      <c r="AA346" s="114">
        <f>IF(Z346=0,0,IF(Z346&lt;10,1,IF(MOD(Z346,40)&lt;10,ROUNDDOWN(Z346/40,0),ROUNDUP(Z346/40,0))))</f>
        <v>1</v>
      </c>
      <c r="AB346" s="113">
        <v>33</v>
      </c>
      <c r="AC346" s="114">
        <f>IF(AB346=0,0,IF(AB346&lt;10,1,IF(MOD(AB346,40)&lt;10,ROUNDDOWN(AB346/40,0),ROUNDUP(AB346/40,0))))</f>
        <v>1</v>
      </c>
      <c r="AD346" s="113">
        <v>28</v>
      </c>
      <c r="AE346" s="114">
        <f>IF(AD346=0,0,IF(AD346&lt;10,1,IF(MOD(AD346,40)&lt;10,ROUNDDOWN(AD346/40,0),ROUNDUP(AD346/40,0))))</f>
        <v>1</v>
      </c>
      <c r="AF346" s="114">
        <v>14</v>
      </c>
      <c r="AG346" s="114">
        <f>IF(AF346=0,0,IF(AF346&lt;10,1,IF(MOD(AF346,40)&lt;10,ROUNDDOWN(AF346/40,0),ROUNDUP(AF346/40,0))))</f>
        <v>1</v>
      </c>
      <c r="AH346" s="113"/>
      <c r="AI346" s="114">
        <f>IF(AH346=0,0,IF(AH346&lt;10,1,IF(MOD(AH346,40)&lt;10,ROUNDDOWN(AH346/40,0),ROUNDUP(AH346/40,0))))</f>
        <v>0</v>
      </c>
      <c r="AJ346" s="113"/>
      <c r="AK346" s="114">
        <f>IF(AJ346=0,0,IF(AJ346&lt;10,1,IF(MOD(AJ346,40)&lt;10,ROUNDDOWN(AJ346/40,0),ROUNDUP(AJ346/40,0))))</f>
        <v>0</v>
      </c>
      <c r="AL346" s="113"/>
      <c r="AM346" s="114">
        <f>IF(AL346=0,0,IF(AL346&lt;10,1,IF(MOD(AL346,40)&lt;10,ROUNDDOWN(AL346/40,0),ROUNDUP(AL346/40,0))))</f>
        <v>0</v>
      </c>
      <c r="AN346" s="127">
        <f>SUM(J346+L346+N346+P346+R346+T346+V346+X346+Z346+AB346+AD346+AF346+AH346+AJ346+AL346)</f>
        <v>237</v>
      </c>
      <c r="AO346" s="113">
        <f>SUM(K346+M346+O346+Q346+S346+U346+W346+Y346+AA346+AC346+AE346+AG346+AI346+AK346+AM346)</f>
        <v>11</v>
      </c>
      <c r="AP346" s="113">
        <v>1</v>
      </c>
      <c r="AQ346" s="113">
        <v>15</v>
      </c>
      <c r="AR346" s="113">
        <f>SUM(AP346:AQ346)</f>
        <v>16</v>
      </c>
      <c r="AS346" s="142">
        <v>1</v>
      </c>
      <c r="AT346" s="185">
        <v>0</v>
      </c>
      <c r="AU346" s="142">
        <v>15</v>
      </c>
      <c r="AV346" s="185">
        <v>0</v>
      </c>
      <c r="AW346" s="142">
        <f>SUM(AS346:AV346)</f>
        <v>16</v>
      </c>
      <c r="AX346" s="128">
        <f>IF(AN346&lt;=0,0,IF(AN346&lt;=359,1,IF(AN346&lt;=719,2,IF(AN346&lt;=1079,3,IF(AN346&lt;=1679,4,IF(AN346&lt;=1680,5,IF(AN346&lt;=1680,1,5)))))))</f>
        <v>1</v>
      </c>
      <c r="AY346" s="129">
        <f>IF(AN346&gt;120,ROUND(((((K346+M346+O346)*30)+(J346+L346+N346))/50+(((Q346+S346+U346+W346+Y346+AA346)*40)+(P346+R346+T346+V346+X346+Z346))/50+(AC346+AE346+AG346+AI346+AK346+AM346)*2),0),IF((J346+L346+N346+P346+R346+T346+V346+X346+Z346)&lt;=0,0,IF((J346+L346+N346+P346+R346+T346+V346+X346+Z346)&lt;=20,1,IF((J346+L346+N346+P346+R346+T346+V346+X346+Z346)&lt;=40,2,IF((J346+L346+N346+P346+R346+T346+V346+X346+Z346)&lt;=60,3,IF((J346+L346+N346+P346+R346+T346+V346+X346+Z346)&lt;=80,4,IF((J346+L346+N346+P346+R346+T346+V346+X346+Z346)&lt;=100,5,IF((J346+L346+N346+P346+R346+T346+V346+X346+Z346)&lt;=120,6,0)))))))+((AC346+AE346+AG346+AI346+AK346+AM346)*2))</f>
        <v>15</v>
      </c>
      <c r="AZ346" s="113">
        <f>SUM(AX346:AY346)</f>
        <v>16</v>
      </c>
      <c r="BA346" s="113">
        <f>SUM(AP346)-AX346</f>
        <v>0</v>
      </c>
      <c r="BB346" s="113">
        <f>SUM(AQ346)-AY346</f>
        <v>0</v>
      </c>
      <c r="BC346" s="113">
        <f>SUM(AR346)-AZ346</f>
        <v>0</v>
      </c>
      <c r="BD346" s="130">
        <f>SUM(BC346)/AZ346*100</f>
        <v>0</v>
      </c>
      <c r="BE346" s="113">
        <v>1</v>
      </c>
      <c r="BF346" s="113"/>
      <c r="BG346" s="113"/>
      <c r="BH346" s="113">
        <f>SUM(BC346)-BE346-BF346+BG346</f>
        <v>-1</v>
      </c>
      <c r="BI346" s="130">
        <f>SUM(BH346)/AZ346*100</f>
        <v>-6.25</v>
      </c>
      <c r="BK346" s="112"/>
      <c r="BL346" s="150"/>
      <c r="BM346" s="112"/>
      <c r="BN346" s="112"/>
      <c r="BO346" s="112"/>
      <c r="BP346" s="112"/>
      <c r="BQ346" s="112"/>
      <c r="BR346" s="112"/>
      <c r="BS346" s="112"/>
      <c r="BT346" s="112"/>
      <c r="BU346" s="112"/>
      <c r="BV346" s="112"/>
      <c r="BW346" s="112"/>
      <c r="BX346" s="112"/>
      <c r="BY346" s="112"/>
      <c r="BZ346" s="112"/>
      <c r="CA346" s="112"/>
      <c r="CB346" s="112"/>
      <c r="CC346" s="112"/>
      <c r="CD346" s="112"/>
      <c r="CE346" s="112"/>
      <c r="CF346" s="112"/>
      <c r="CG346" s="112"/>
      <c r="CH346" s="112"/>
      <c r="CI346" s="112"/>
      <c r="CJ346" s="112"/>
      <c r="CK346" s="112"/>
      <c r="CL346" s="112"/>
      <c r="CM346" s="112"/>
      <c r="CN346" s="112"/>
      <c r="CO346" s="112"/>
    </row>
    <row r="347" spans="1:93" s="161" customFormat="1">
      <c r="A347" s="154"/>
      <c r="B347" s="154"/>
      <c r="C347" s="155" t="s">
        <v>369</v>
      </c>
      <c r="D347" s="155"/>
      <c r="E347" s="155"/>
      <c r="F347" s="155"/>
      <c r="G347" s="154"/>
      <c r="H347" s="154"/>
      <c r="I347" s="154"/>
      <c r="J347" s="156" t="s">
        <v>505</v>
      </c>
      <c r="K347" s="157"/>
      <c r="L347" s="154"/>
      <c r="M347" s="157"/>
      <c r="N347" s="154"/>
      <c r="O347" s="157"/>
      <c r="P347" s="154"/>
      <c r="Q347" s="157"/>
      <c r="R347" s="154"/>
      <c r="S347" s="157"/>
      <c r="T347" s="154"/>
      <c r="U347" s="157"/>
      <c r="V347" s="154"/>
      <c r="W347" s="157"/>
      <c r="X347" s="154"/>
      <c r="Y347" s="157"/>
      <c r="Z347" s="154"/>
      <c r="AA347" s="157"/>
      <c r="AB347" s="154"/>
      <c r="AC347" s="157"/>
      <c r="AD347" s="154"/>
      <c r="AE347" s="157"/>
      <c r="AF347" s="157"/>
      <c r="AG347" s="157"/>
      <c r="AH347" s="154"/>
      <c r="AI347" s="157"/>
      <c r="AJ347" s="154"/>
      <c r="AK347" s="157"/>
      <c r="AL347" s="154"/>
      <c r="AM347" s="157"/>
      <c r="AN347" s="163"/>
      <c r="AO347" s="154"/>
      <c r="AP347" s="154"/>
      <c r="AQ347" s="154"/>
      <c r="AR347" s="154"/>
      <c r="AS347" s="154"/>
      <c r="AT347" s="185"/>
      <c r="AU347" s="154"/>
      <c r="AV347" s="185"/>
      <c r="AW347" s="154"/>
      <c r="AX347" s="158"/>
      <c r="AY347" s="159"/>
      <c r="AZ347" s="154"/>
      <c r="BA347" s="154"/>
      <c r="BB347" s="154"/>
      <c r="BC347" s="154"/>
      <c r="BD347" s="160"/>
      <c r="BE347" s="154"/>
      <c r="BF347" s="154"/>
      <c r="BG347" s="154"/>
      <c r="BH347" s="154"/>
      <c r="BI347" s="160"/>
      <c r="BK347" s="162"/>
      <c r="BL347" s="150"/>
      <c r="BM347" s="162"/>
      <c r="BN347" s="162"/>
      <c r="BO347" s="162"/>
      <c r="BP347" s="162"/>
      <c r="BQ347" s="162"/>
      <c r="BR347" s="162"/>
      <c r="BS347" s="162"/>
      <c r="BT347" s="162"/>
      <c r="BU347" s="162"/>
      <c r="BV347" s="162"/>
      <c r="BW347" s="162"/>
      <c r="BX347" s="162"/>
      <c r="BY347" s="162"/>
      <c r="BZ347" s="162"/>
      <c r="CA347" s="162"/>
      <c r="CB347" s="162"/>
      <c r="CC347" s="162"/>
      <c r="CD347" s="162"/>
      <c r="CE347" s="162"/>
      <c r="CF347" s="162"/>
      <c r="CG347" s="162"/>
      <c r="CH347" s="162"/>
      <c r="CI347" s="162"/>
      <c r="CJ347" s="162"/>
      <c r="CK347" s="162"/>
      <c r="CL347" s="162"/>
      <c r="CM347" s="162"/>
      <c r="CN347" s="162"/>
      <c r="CO347" s="162"/>
    </row>
    <row r="348" spans="1:93" s="161" customFormat="1">
      <c r="A348" s="154"/>
      <c r="B348" s="154"/>
      <c r="C348" s="155" t="s">
        <v>513</v>
      </c>
      <c r="D348" s="155"/>
      <c r="E348" s="155"/>
      <c r="F348" s="155"/>
      <c r="G348" s="154"/>
      <c r="H348" s="154"/>
      <c r="I348" s="154"/>
      <c r="J348" s="156" t="s">
        <v>631</v>
      </c>
      <c r="K348" s="157"/>
      <c r="L348" s="154"/>
      <c r="M348" s="157"/>
      <c r="N348" s="154"/>
      <c r="O348" s="157"/>
      <c r="P348" s="154"/>
      <c r="Q348" s="157"/>
      <c r="R348" s="154"/>
      <c r="S348" s="157"/>
      <c r="T348" s="154"/>
      <c r="U348" s="157"/>
      <c r="V348" s="154"/>
      <c r="W348" s="157"/>
      <c r="X348" s="154"/>
      <c r="Y348" s="157"/>
      <c r="Z348" s="154"/>
      <c r="AA348" s="157"/>
      <c r="AB348" s="154"/>
      <c r="AC348" s="157"/>
      <c r="AD348" s="154"/>
      <c r="AE348" s="157"/>
      <c r="AF348" s="157"/>
      <c r="AG348" s="157"/>
      <c r="AH348" s="154"/>
      <c r="AI348" s="157"/>
      <c r="AJ348" s="154"/>
      <c r="AK348" s="157"/>
      <c r="AL348" s="154"/>
      <c r="AM348" s="157"/>
      <c r="AN348" s="163"/>
      <c r="AO348" s="154"/>
      <c r="AP348" s="154"/>
      <c r="AQ348" s="154"/>
      <c r="AR348" s="154"/>
      <c r="AS348" s="154"/>
      <c r="AT348" s="185"/>
      <c r="AU348" s="154"/>
      <c r="AV348" s="185"/>
      <c r="AW348" s="154"/>
      <c r="AX348" s="158"/>
      <c r="AY348" s="159"/>
      <c r="AZ348" s="154"/>
      <c r="BA348" s="154"/>
      <c r="BB348" s="154"/>
      <c r="BC348" s="154"/>
      <c r="BD348" s="160"/>
      <c r="BE348" s="154"/>
      <c r="BF348" s="154"/>
      <c r="BG348" s="154"/>
      <c r="BH348" s="154"/>
      <c r="BI348" s="160"/>
      <c r="BK348" s="162"/>
      <c r="BL348" s="150"/>
      <c r="BM348" s="162"/>
      <c r="BN348" s="162"/>
      <c r="BO348" s="162"/>
      <c r="BP348" s="162"/>
      <c r="BQ348" s="162"/>
      <c r="BR348" s="162"/>
      <c r="BS348" s="162"/>
      <c r="BT348" s="162"/>
      <c r="BU348" s="162"/>
      <c r="BV348" s="162"/>
      <c r="BW348" s="162"/>
      <c r="BX348" s="162"/>
      <c r="BY348" s="162"/>
      <c r="BZ348" s="162"/>
      <c r="CA348" s="162"/>
      <c r="CB348" s="162"/>
      <c r="CC348" s="162"/>
      <c r="CD348" s="162"/>
      <c r="CE348" s="162"/>
      <c r="CF348" s="162"/>
      <c r="CG348" s="162"/>
      <c r="CH348" s="162"/>
      <c r="CI348" s="162"/>
      <c r="CJ348" s="162"/>
      <c r="CK348" s="162"/>
      <c r="CL348" s="162"/>
      <c r="CM348" s="162"/>
      <c r="CN348" s="162"/>
      <c r="CO348" s="162"/>
    </row>
    <row r="349" spans="1:93" s="111" customFormat="1">
      <c r="A349" s="113">
        <v>114</v>
      </c>
      <c r="B349" s="113">
        <v>40010124</v>
      </c>
      <c r="C349" s="126" t="s">
        <v>91</v>
      </c>
      <c r="D349" s="126" t="s">
        <v>205</v>
      </c>
      <c r="E349" s="126" t="s">
        <v>185</v>
      </c>
      <c r="F349" s="126" t="s">
        <v>181</v>
      </c>
      <c r="G349" s="113">
        <v>33</v>
      </c>
      <c r="H349" s="113">
        <v>1</v>
      </c>
      <c r="I349" s="113" t="s">
        <v>283</v>
      </c>
      <c r="J349" s="113">
        <v>3</v>
      </c>
      <c r="K349" s="114">
        <f>IF(J349=0,0,IF(J349&lt;10,1,IF(MOD(J349,30)&lt;10,ROUNDDOWN(J349/30,0),ROUNDUP(J349/30,0))))</f>
        <v>1</v>
      </c>
      <c r="L349" s="113">
        <v>7</v>
      </c>
      <c r="M349" s="114">
        <f>IF(L349=0,0,IF(L349&lt;10,1,IF(MOD(L349,30)&lt;10,ROUNDDOWN(L349/30,0),ROUNDUP(L349/30,0))))</f>
        <v>1</v>
      </c>
      <c r="N349" s="113">
        <v>5</v>
      </c>
      <c r="O349" s="114">
        <f>IF(N349=0,0,IF(N349&lt;10,1,IF(MOD(N349,30)&lt;10,ROUNDDOWN(N349/30,0),ROUNDUP(N349/30,0))))</f>
        <v>1</v>
      </c>
      <c r="P349" s="113">
        <v>4</v>
      </c>
      <c r="Q349" s="114">
        <f>IF(P349=0,0,IF(P349&lt;10,1,IF(MOD(P349,40)&lt;10,ROUNDDOWN(P349/40,0),ROUNDUP(P349/40,0))))</f>
        <v>1</v>
      </c>
      <c r="R349" s="113">
        <v>6</v>
      </c>
      <c r="S349" s="114">
        <f>IF(R349=0,0,IF(R349&lt;10,1,IF(MOD(R349,40)&lt;10,ROUNDDOWN(R349/40,0),ROUNDUP(R349/40,0))))</f>
        <v>1</v>
      </c>
      <c r="T349" s="113">
        <v>5</v>
      </c>
      <c r="U349" s="114">
        <f>IF(T349=0,0,IF(T349&lt;10,1,IF(MOD(T349,40)&lt;10,ROUNDDOWN(T349/40,0),ROUNDUP(T349/40,0))))</f>
        <v>1</v>
      </c>
      <c r="V349" s="113">
        <v>6</v>
      </c>
      <c r="W349" s="114">
        <f>IF(V349=0,0,IF(V349&lt;10,1,IF(MOD(V349,40)&lt;10,ROUNDDOWN(V349/40,0),ROUNDUP(V349/40,0))))</f>
        <v>1</v>
      </c>
      <c r="X349" s="113">
        <v>9</v>
      </c>
      <c r="Y349" s="114">
        <f>IF(X349=0,0,IF(X349&lt;10,1,IF(MOD(X349,40)&lt;10,ROUNDDOWN(X349/40,0),ROUNDUP(X349/40,0))))</f>
        <v>1</v>
      </c>
      <c r="Z349" s="113">
        <v>7</v>
      </c>
      <c r="AA349" s="114">
        <f>IF(Z349=0,0,IF(Z349&lt;10,1,IF(MOD(Z349,40)&lt;10,ROUNDDOWN(Z349/40,0),ROUNDUP(Z349/40,0))))</f>
        <v>1</v>
      </c>
      <c r="AB349" s="113"/>
      <c r="AC349" s="114">
        <f>IF(AB349=0,0,IF(AB349&lt;10,1,IF(MOD(AB349,40)&lt;10,ROUNDDOWN(AB349/40,0),ROUNDUP(AB349/40,0))))</f>
        <v>0</v>
      </c>
      <c r="AD349" s="113"/>
      <c r="AE349" s="114">
        <f>IF(AD349=0,0,IF(AD349&lt;10,1,IF(MOD(AD349,40)&lt;10,ROUNDDOWN(AD349/40,0),ROUNDUP(AD349/40,0))))</f>
        <v>0</v>
      </c>
      <c r="AF349" s="114"/>
      <c r="AG349" s="114">
        <f>IF(AF349=0,0,IF(AF349&lt;10,1,IF(MOD(AF349,40)&lt;10,ROUNDDOWN(AF349/40,0),ROUNDUP(AF349/40,0))))</f>
        <v>0</v>
      </c>
      <c r="AH349" s="113"/>
      <c r="AI349" s="114">
        <f>IF(AH349=0,0,IF(AH349&lt;10,1,IF(MOD(AH349,40)&lt;10,ROUNDDOWN(AH349/40,0),ROUNDUP(AH349/40,0))))</f>
        <v>0</v>
      </c>
      <c r="AJ349" s="113"/>
      <c r="AK349" s="114">
        <f>IF(AJ349=0,0,IF(AJ349&lt;10,1,IF(MOD(AJ349,40)&lt;10,ROUNDDOWN(AJ349/40,0),ROUNDUP(AJ349/40,0))))</f>
        <v>0</v>
      </c>
      <c r="AL349" s="113"/>
      <c r="AM349" s="114">
        <f>IF(AL349=0,0,IF(AL349&lt;10,1,IF(MOD(AL349,40)&lt;10,ROUNDDOWN(AL349/40,0),ROUNDUP(AL349/40,0))))</f>
        <v>0</v>
      </c>
      <c r="AN349" s="113">
        <f>SUM(J349+L349+N349+P349+R349+T349+V349+X349+Z349+AB349+AD349+AF349+AH349+AJ349+AL349)</f>
        <v>52</v>
      </c>
      <c r="AO349" s="113">
        <f>SUM(K349+M349+O349+Q349+S349+U349+W349+Y349+AA349+AC349+AE349+AG349+AI349+AK349+AM349)</f>
        <v>9</v>
      </c>
      <c r="AP349" s="113">
        <v>1</v>
      </c>
      <c r="AQ349" s="113">
        <v>3</v>
      </c>
      <c r="AR349" s="113">
        <f>SUM(AP349:AQ349)</f>
        <v>4</v>
      </c>
      <c r="AS349" s="142">
        <v>1</v>
      </c>
      <c r="AT349" s="185">
        <v>0</v>
      </c>
      <c r="AU349" s="142">
        <v>3</v>
      </c>
      <c r="AV349" s="185">
        <v>0</v>
      </c>
      <c r="AW349" s="142">
        <f>SUM(AS349:AV349)</f>
        <v>4</v>
      </c>
      <c r="AX349" s="128">
        <f>IF(AN349&lt;=0,0,IF(AN349&lt;=359,1,IF(AN349&lt;=719,2,IF(AN349&lt;=1079,3,IF(AN349&lt;=1679,4,IF(AN349&lt;=1680,5,IF(AN349&lt;=1680,1,5)))))))</f>
        <v>1</v>
      </c>
      <c r="AY349" s="129">
        <f>IF(AN349&gt;120,ROUND(((((K349+M349+O349)*30)+(J349+L349+N349))/50+(((Q349+S349+U349+W349+Y349+AA349)*40)+(P349+R349+T349+V349+X349+Z349))/50+(AC349+AE349+AG349+AI349+AK349+AM349)*2),0),IF((J349+L349+N349+P349+R349+T349+V349+X349+Z349)&lt;=0,0,IF((J349+L349+N349+P349+R349+T349+V349+X349+Z349)&lt;=20,1,IF((J349+L349+N349+P349+R349+T349+V349+X349+Z349)&lt;=40,2,IF((J349+L349+N349+P349+R349+T349+V349+X349+Z349)&lt;=60,3,IF((J349+L349+N349+P349+R349+T349+V349+X349+Z349)&lt;=80,4,IF((J349+L349+N349+P349+R349+T349+V349+X349+Z349)&lt;=100,5,IF((J349+L349+N349+P349+R349+T349+V349+X349+Z349)&lt;=120,6,0)))))))+((AC349+AE349+AG349+AI349+AK349+AM349)*2))</f>
        <v>3</v>
      </c>
      <c r="AZ349" s="113">
        <f>SUM(AX349:AY349)</f>
        <v>4</v>
      </c>
      <c r="BA349" s="113">
        <f>SUM(AP349)-AX349</f>
        <v>0</v>
      </c>
      <c r="BB349" s="113">
        <f>SUM(AQ349)-AY349</f>
        <v>0</v>
      </c>
      <c r="BC349" s="113">
        <f>SUM(AR349)-AZ349</f>
        <v>0</v>
      </c>
      <c r="BD349" s="130">
        <f>SUM(BC349)/AZ349*100</f>
        <v>0</v>
      </c>
      <c r="BE349" s="113">
        <v>0</v>
      </c>
      <c r="BF349" s="113"/>
      <c r="BG349" s="113"/>
      <c r="BH349" s="113">
        <f>SUM(BC349)-BE349-BF349+BG349</f>
        <v>0</v>
      </c>
      <c r="BI349" s="130">
        <f>SUM(BH349)/AZ349*100</f>
        <v>0</v>
      </c>
      <c r="BK349" s="112"/>
      <c r="BL349" s="150"/>
      <c r="BM349" s="112"/>
      <c r="BN349" s="112"/>
      <c r="BO349" s="112"/>
      <c r="BP349" s="112"/>
      <c r="BQ349" s="112"/>
      <c r="BR349" s="112"/>
      <c r="BS349" s="112"/>
      <c r="BT349" s="112"/>
      <c r="BU349" s="112"/>
      <c r="BV349" s="112"/>
      <c r="BW349" s="112"/>
      <c r="BX349" s="112"/>
      <c r="BY349" s="112"/>
      <c r="BZ349" s="112"/>
      <c r="CA349" s="112"/>
      <c r="CB349" s="112"/>
      <c r="CC349" s="112"/>
      <c r="CD349" s="112"/>
      <c r="CE349" s="112"/>
      <c r="CF349" s="112"/>
      <c r="CG349" s="112"/>
      <c r="CH349" s="112"/>
      <c r="CI349" s="112"/>
      <c r="CJ349" s="112"/>
      <c r="CK349" s="112"/>
      <c r="CL349" s="112"/>
      <c r="CM349" s="112"/>
      <c r="CN349" s="112"/>
      <c r="CO349" s="112"/>
    </row>
    <row r="350" spans="1:93" s="111" customFormat="1">
      <c r="A350" s="113"/>
      <c r="B350" s="113"/>
      <c r="C350" s="155" t="s">
        <v>369</v>
      </c>
      <c r="D350" s="126"/>
      <c r="E350" s="126"/>
      <c r="F350" s="126"/>
      <c r="G350" s="113"/>
      <c r="H350" s="113"/>
      <c r="I350" s="113"/>
      <c r="J350" s="151" t="s">
        <v>486</v>
      </c>
      <c r="K350" s="114"/>
      <c r="L350" s="113"/>
      <c r="M350" s="114"/>
      <c r="N350" s="113"/>
      <c r="O350" s="114"/>
      <c r="P350" s="113"/>
      <c r="Q350" s="114"/>
      <c r="R350" s="113"/>
      <c r="S350" s="114"/>
      <c r="T350" s="113"/>
      <c r="U350" s="114"/>
      <c r="V350" s="113"/>
      <c r="W350" s="114"/>
      <c r="X350" s="113"/>
      <c r="Y350" s="114"/>
      <c r="Z350" s="113"/>
      <c r="AA350" s="114"/>
      <c r="AB350" s="113"/>
      <c r="AC350" s="114"/>
      <c r="AD350" s="113"/>
      <c r="AE350" s="114"/>
      <c r="AF350" s="114"/>
      <c r="AG350" s="114"/>
      <c r="AH350" s="113"/>
      <c r="AI350" s="114"/>
      <c r="AJ350" s="113"/>
      <c r="AK350" s="114"/>
      <c r="AL350" s="113"/>
      <c r="AM350" s="114"/>
      <c r="AN350" s="127"/>
      <c r="AO350" s="113"/>
      <c r="AP350" s="113"/>
      <c r="AQ350" s="113"/>
      <c r="AR350" s="113"/>
      <c r="AS350" s="142"/>
      <c r="AT350" s="185"/>
      <c r="AU350" s="142"/>
      <c r="AV350" s="185"/>
      <c r="AW350" s="142"/>
      <c r="AX350" s="128"/>
      <c r="AY350" s="129"/>
      <c r="AZ350" s="113"/>
      <c r="BA350" s="113"/>
      <c r="BB350" s="113"/>
      <c r="BC350" s="113"/>
      <c r="BD350" s="130"/>
      <c r="BE350" s="113"/>
      <c r="BF350" s="113"/>
      <c r="BG350" s="113"/>
      <c r="BH350" s="113"/>
      <c r="BI350" s="130"/>
      <c r="BK350" s="112"/>
      <c r="BL350" s="150"/>
      <c r="BM350" s="112"/>
      <c r="BN350" s="112"/>
      <c r="BO350" s="112"/>
      <c r="BP350" s="112"/>
      <c r="BQ350" s="112"/>
      <c r="BR350" s="112"/>
      <c r="BS350" s="112"/>
      <c r="BT350" s="112"/>
      <c r="BU350" s="112"/>
      <c r="BV350" s="112"/>
      <c r="BW350" s="112"/>
      <c r="BX350" s="112"/>
      <c r="BY350" s="112"/>
      <c r="BZ350" s="112"/>
      <c r="CA350" s="112"/>
      <c r="CB350" s="112"/>
      <c r="CC350" s="112"/>
      <c r="CD350" s="112"/>
      <c r="CE350" s="112"/>
      <c r="CF350" s="112"/>
      <c r="CG350" s="112"/>
      <c r="CH350" s="112"/>
      <c r="CI350" s="112"/>
      <c r="CJ350" s="112"/>
      <c r="CK350" s="112"/>
      <c r="CL350" s="112"/>
      <c r="CM350" s="112"/>
      <c r="CN350" s="112"/>
      <c r="CO350" s="112"/>
    </row>
    <row r="351" spans="1:93" s="161" customFormat="1">
      <c r="A351" s="154"/>
      <c r="B351" s="154"/>
      <c r="C351" s="155" t="s">
        <v>513</v>
      </c>
      <c r="D351" s="155"/>
      <c r="E351" s="155"/>
      <c r="F351" s="155"/>
      <c r="G351" s="154"/>
      <c r="H351" s="154"/>
      <c r="I351" s="154"/>
      <c r="J351" s="156" t="s">
        <v>632</v>
      </c>
      <c r="K351" s="157"/>
      <c r="L351" s="154"/>
      <c r="M351" s="157"/>
      <c r="N351" s="154"/>
      <c r="O351" s="157"/>
      <c r="P351" s="154"/>
      <c r="Q351" s="157"/>
      <c r="R351" s="154"/>
      <c r="S351" s="157"/>
      <c r="T351" s="154"/>
      <c r="U351" s="157"/>
      <c r="V351" s="154"/>
      <c r="W351" s="157"/>
      <c r="X351" s="154"/>
      <c r="Y351" s="157"/>
      <c r="Z351" s="154"/>
      <c r="AA351" s="157"/>
      <c r="AB351" s="154"/>
      <c r="AC351" s="157"/>
      <c r="AD351" s="154"/>
      <c r="AE351" s="157"/>
      <c r="AF351" s="157"/>
      <c r="AG351" s="157"/>
      <c r="AH351" s="154"/>
      <c r="AI351" s="157"/>
      <c r="AJ351" s="154"/>
      <c r="AK351" s="157"/>
      <c r="AL351" s="154"/>
      <c r="AM351" s="157"/>
      <c r="AN351" s="163"/>
      <c r="AO351" s="154"/>
      <c r="AP351" s="154"/>
      <c r="AQ351" s="154"/>
      <c r="AR351" s="154"/>
      <c r="AS351" s="154"/>
      <c r="AT351" s="185"/>
      <c r="AU351" s="154"/>
      <c r="AV351" s="185"/>
      <c r="AW351" s="154"/>
      <c r="AX351" s="158"/>
      <c r="AY351" s="159"/>
      <c r="AZ351" s="154"/>
      <c r="BA351" s="154"/>
      <c r="BB351" s="154"/>
      <c r="BC351" s="154"/>
      <c r="BD351" s="160"/>
      <c r="BE351" s="154"/>
      <c r="BF351" s="154"/>
      <c r="BG351" s="154"/>
      <c r="BH351" s="154"/>
      <c r="BI351" s="160"/>
      <c r="BK351" s="162"/>
      <c r="BL351" s="150"/>
      <c r="BM351" s="162"/>
      <c r="BN351" s="162"/>
      <c r="BO351" s="162"/>
      <c r="BP351" s="162"/>
      <c r="BQ351" s="162"/>
      <c r="BR351" s="162"/>
      <c r="BS351" s="162"/>
      <c r="BT351" s="162"/>
      <c r="BU351" s="162"/>
      <c r="BV351" s="162"/>
      <c r="BW351" s="162"/>
      <c r="BX351" s="162"/>
      <c r="BY351" s="162"/>
      <c r="BZ351" s="162"/>
      <c r="CA351" s="162"/>
      <c r="CB351" s="162"/>
      <c r="CC351" s="162"/>
      <c r="CD351" s="162"/>
      <c r="CE351" s="162"/>
      <c r="CF351" s="162"/>
      <c r="CG351" s="162"/>
      <c r="CH351" s="162"/>
      <c r="CI351" s="162"/>
      <c r="CJ351" s="162"/>
      <c r="CK351" s="162"/>
      <c r="CL351" s="162"/>
      <c r="CM351" s="162"/>
      <c r="CN351" s="162"/>
      <c r="CO351" s="162"/>
    </row>
    <row r="352" spans="1:93" s="111" customFormat="1">
      <c r="A352" s="113">
        <v>115</v>
      </c>
      <c r="B352" s="113">
        <v>40010112</v>
      </c>
      <c r="C352" s="126" t="s">
        <v>102</v>
      </c>
      <c r="D352" s="126" t="s">
        <v>202</v>
      </c>
      <c r="E352" s="126" t="s">
        <v>183</v>
      </c>
      <c r="F352" s="126" t="s">
        <v>181</v>
      </c>
      <c r="G352" s="113">
        <v>15</v>
      </c>
      <c r="H352" s="113">
        <v>1</v>
      </c>
      <c r="I352" s="113" t="s">
        <v>283</v>
      </c>
      <c r="J352" s="113">
        <v>0</v>
      </c>
      <c r="K352" s="114">
        <f>IF(J352=0,0,IF(J352&lt;10,1,IF(MOD(J352,30)&lt;10,ROUNDDOWN(J352/30,0),ROUNDUP(J352/30,0))))</f>
        <v>0</v>
      </c>
      <c r="L352" s="113">
        <v>0</v>
      </c>
      <c r="M352" s="114">
        <f>IF(L352=0,0,IF(L352&lt;10,1,IF(MOD(L352,30)&lt;10,ROUNDDOWN(L352/30,0),ROUNDUP(L352/30,0))))</f>
        <v>0</v>
      </c>
      <c r="N352" s="113">
        <v>1</v>
      </c>
      <c r="O352" s="114">
        <f>IF(N352=0,0,IF(N352&lt;10,1,IF(MOD(N352,30)&lt;10,ROUNDDOWN(N352/30,0),ROUNDUP(N352/30,0))))</f>
        <v>1</v>
      </c>
      <c r="P352" s="113">
        <v>1</v>
      </c>
      <c r="Q352" s="114">
        <f>IF(P352=0,0,IF(P352&lt;10,1,IF(MOD(P352,40)&lt;10,ROUNDDOWN(P352/40,0),ROUNDUP(P352/40,0))))</f>
        <v>1</v>
      </c>
      <c r="R352" s="113">
        <v>2</v>
      </c>
      <c r="S352" s="114">
        <f>IF(R352=0,0,IF(R352&lt;10,1,IF(MOD(R352,40)&lt;10,ROUNDDOWN(R352/40,0),ROUNDUP(R352/40,0))))</f>
        <v>1</v>
      </c>
      <c r="T352" s="113">
        <v>0</v>
      </c>
      <c r="U352" s="114">
        <f>IF(T352=0,0,IF(T352&lt;10,1,IF(MOD(T352,40)&lt;10,ROUNDDOWN(T352/40,0),ROUNDUP(T352/40,0))))</f>
        <v>0</v>
      </c>
      <c r="V352" s="113">
        <v>1</v>
      </c>
      <c r="W352" s="114">
        <f>IF(V352=0,0,IF(V352&lt;10,1,IF(MOD(V352,40)&lt;10,ROUNDDOWN(V352/40,0),ROUNDUP(V352/40,0))))</f>
        <v>1</v>
      </c>
      <c r="X352" s="113">
        <v>1</v>
      </c>
      <c r="Y352" s="114">
        <f>IF(X352=0,0,IF(X352&lt;10,1,IF(MOD(X352,40)&lt;10,ROUNDDOWN(X352/40,0),ROUNDUP(X352/40,0))))</f>
        <v>1</v>
      </c>
      <c r="Z352" s="113">
        <v>0</v>
      </c>
      <c r="AA352" s="114">
        <f>IF(Z352=0,0,IF(Z352&lt;10,1,IF(MOD(Z352,40)&lt;10,ROUNDDOWN(Z352/40,0),ROUNDUP(Z352/40,0))))</f>
        <v>0</v>
      </c>
      <c r="AB352" s="113"/>
      <c r="AC352" s="114">
        <f>IF(AB352=0,0,IF(AB352&lt;10,1,IF(MOD(AB352,40)&lt;10,ROUNDDOWN(AB352/40,0),ROUNDUP(AB352/40,0))))</f>
        <v>0</v>
      </c>
      <c r="AD352" s="113"/>
      <c r="AE352" s="114">
        <f>IF(AD352=0,0,IF(AD352&lt;10,1,IF(MOD(AD352,40)&lt;10,ROUNDDOWN(AD352/40,0),ROUNDUP(AD352/40,0))))</f>
        <v>0</v>
      </c>
      <c r="AF352" s="114"/>
      <c r="AG352" s="114">
        <f>IF(AF352=0,0,IF(AF352&lt;10,1,IF(MOD(AF352,40)&lt;10,ROUNDDOWN(AF352/40,0),ROUNDUP(AF352/40,0))))</f>
        <v>0</v>
      </c>
      <c r="AH352" s="113"/>
      <c r="AI352" s="114">
        <f>IF(AH352=0,0,IF(AH352&lt;10,1,IF(MOD(AH352,40)&lt;10,ROUNDDOWN(AH352/40,0),ROUNDUP(AH352/40,0))))</f>
        <v>0</v>
      </c>
      <c r="AJ352" s="113"/>
      <c r="AK352" s="114">
        <f>IF(AJ352=0,0,IF(AJ352&lt;10,1,IF(MOD(AJ352,40)&lt;10,ROUNDDOWN(AJ352/40,0),ROUNDUP(AJ352/40,0))))</f>
        <v>0</v>
      </c>
      <c r="AL352" s="113"/>
      <c r="AM352" s="114">
        <f>IF(AL352=0,0,IF(AL352&lt;10,1,IF(MOD(AL352,40)&lt;10,ROUNDDOWN(AL352/40,0),ROUNDUP(AL352/40,0))))</f>
        <v>0</v>
      </c>
      <c r="AN352" s="113">
        <f>SUM(J352+L352+N352+P352+R352+T352+V352+X352+Z352+AB352+AD352+AF352+AH352+AJ352+AL352)</f>
        <v>6</v>
      </c>
      <c r="AO352" s="113">
        <f>SUM(K352+M352+O352+Q352+S352+U352+W352+Y352+AA352+AC352+AE352+AG352+AI352+AK352+AM352)</f>
        <v>5</v>
      </c>
      <c r="AP352" s="113">
        <v>1</v>
      </c>
      <c r="AQ352" s="113">
        <v>1</v>
      </c>
      <c r="AR352" s="113">
        <f>SUM(AP352:AQ352)</f>
        <v>2</v>
      </c>
      <c r="AS352" s="142">
        <v>1</v>
      </c>
      <c r="AT352" s="185">
        <v>0</v>
      </c>
      <c r="AU352" s="142">
        <v>1</v>
      </c>
      <c r="AV352" s="185">
        <v>0</v>
      </c>
      <c r="AW352" s="142">
        <f>SUM(AS352:AV352)</f>
        <v>2</v>
      </c>
      <c r="AX352" s="128">
        <f>IF(AN352&lt;=0,0,IF(AN352&lt;=359,1,IF(AN352&lt;=719,2,IF(AN352&lt;=1079,3,IF(AN352&lt;=1679,4,IF(AN352&lt;=1680,5,IF(AN352&lt;=1680,1,5)))))))</f>
        <v>1</v>
      </c>
      <c r="AY352" s="129">
        <f>IF(AN352&gt;120,ROUND(((((K352+M352+O352)*30)+(J352+L352+N352))/50+(((Q352+S352+U352+W352+Y352+AA352)*40)+(P352+R352+T352+V352+X352+Z352))/50+(AC352+AE352+AG352+AI352+AK352+AM352)*2),0),IF((J352+L352+N352+P352+R352+T352+V352+X352+Z352)&lt;=0,0,IF((J352+L352+N352+P352+R352+T352+V352+X352+Z352)&lt;=20,1,IF((J352+L352+N352+P352+R352+T352+V352+X352+Z352)&lt;=40,2,IF((J352+L352+N352+P352+R352+T352+V352+X352+Z352)&lt;=60,3,IF((J352+L352+N352+P352+R352+T352+V352+X352+Z352)&lt;=80,4,IF((J352+L352+N352+P352+R352+T352+V352+X352+Z352)&lt;=100,5,IF((J352+L352+N352+P352+R352+T352+V352+X352+Z352)&lt;=120,6,0)))))))+((AC352+AE352+AG352+AI352+AK352+AM352)*2))</f>
        <v>1</v>
      </c>
      <c r="AZ352" s="113">
        <f>SUM(AX352:AY352)</f>
        <v>2</v>
      </c>
      <c r="BA352" s="113">
        <f>SUM(AP352)-AX352</f>
        <v>0</v>
      </c>
      <c r="BB352" s="113">
        <f>SUM(AQ352)-AY352</f>
        <v>0</v>
      </c>
      <c r="BC352" s="113">
        <f>SUM(AR352)-AZ352</f>
        <v>0</v>
      </c>
      <c r="BD352" s="130">
        <f>SUM(BC352)/AZ352*100</f>
        <v>0</v>
      </c>
      <c r="BE352" s="113">
        <v>0</v>
      </c>
      <c r="BF352" s="113"/>
      <c r="BG352" s="113"/>
      <c r="BH352" s="113">
        <f>SUM(BC352)-BE352-BF352+BG352</f>
        <v>0</v>
      </c>
      <c r="BI352" s="130">
        <f>SUM(BH352)/AZ352*100</f>
        <v>0</v>
      </c>
      <c r="BK352" s="112"/>
      <c r="BL352" s="150"/>
      <c r="BM352" s="112"/>
      <c r="BN352" s="112"/>
      <c r="BO352" s="112"/>
      <c r="BP352" s="112"/>
      <c r="BQ352" s="112"/>
      <c r="BR352" s="112"/>
      <c r="BS352" s="112"/>
      <c r="BT352" s="112"/>
      <c r="BU352" s="112"/>
      <c r="BV352" s="112"/>
      <c r="BW352" s="112"/>
      <c r="BX352" s="112"/>
      <c r="BY352" s="112"/>
      <c r="BZ352" s="112"/>
      <c r="CA352" s="112"/>
      <c r="CB352" s="112"/>
      <c r="CC352" s="112"/>
      <c r="CD352" s="112"/>
      <c r="CE352" s="112"/>
      <c r="CF352" s="112"/>
      <c r="CG352" s="112"/>
      <c r="CH352" s="112"/>
      <c r="CI352" s="112"/>
      <c r="CJ352" s="112"/>
      <c r="CK352" s="112"/>
      <c r="CL352" s="112"/>
      <c r="CM352" s="112"/>
      <c r="CN352" s="112"/>
      <c r="CO352" s="112"/>
    </row>
    <row r="353" spans="1:93" s="161" customFormat="1">
      <c r="A353" s="154"/>
      <c r="B353" s="154"/>
      <c r="C353" s="155" t="s">
        <v>369</v>
      </c>
      <c r="D353" s="155"/>
      <c r="E353" s="155"/>
      <c r="F353" s="155"/>
      <c r="G353" s="154"/>
      <c r="H353" s="154"/>
      <c r="I353" s="154"/>
      <c r="J353" s="156" t="s">
        <v>501</v>
      </c>
      <c r="K353" s="157"/>
      <c r="L353" s="154"/>
      <c r="M353" s="157"/>
      <c r="N353" s="154"/>
      <c r="O353" s="157"/>
      <c r="P353" s="154"/>
      <c r="Q353" s="157"/>
      <c r="R353" s="154"/>
      <c r="S353" s="157"/>
      <c r="T353" s="154"/>
      <c r="U353" s="157"/>
      <c r="V353" s="154"/>
      <c r="W353" s="157"/>
      <c r="X353" s="154"/>
      <c r="Y353" s="157"/>
      <c r="Z353" s="154"/>
      <c r="AA353" s="157"/>
      <c r="AB353" s="154"/>
      <c r="AC353" s="157"/>
      <c r="AD353" s="154"/>
      <c r="AE353" s="157"/>
      <c r="AF353" s="157"/>
      <c r="AG353" s="157"/>
      <c r="AH353" s="154"/>
      <c r="AI353" s="157"/>
      <c r="AJ353" s="154"/>
      <c r="AK353" s="157"/>
      <c r="AL353" s="154"/>
      <c r="AM353" s="157"/>
      <c r="AN353" s="163"/>
      <c r="AO353" s="154"/>
      <c r="AP353" s="154"/>
      <c r="AQ353" s="154"/>
      <c r="AR353" s="154"/>
      <c r="AS353" s="154"/>
      <c r="AT353" s="185"/>
      <c r="AU353" s="154"/>
      <c r="AV353" s="185"/>
      <c r="AW353" s="154"/>
      <c r="AX353" s="158"/>
      <c r="AY353" s="159"/>
      <c r="AZ353" s="154"/>
      <c r="BA353" s="154"/>
      <c r="BB353" s="154"/>
      <c r="BC353" s="154"/>
      <c r="BD353" s="160"/>
      <c r="BE353" s="154"/>
      <c r="BF353" s="154"/>
      <c r="BG353" s="154"/>
      <c r="BH353" s="154"/>
      <c r="BI353" s="160"/>
      <c r="BK353" s="162"/>
      <c r="BL353" s="150"/>
      <c r="BM353" s="162"/>
      <c r="BN353" s="162"/>
      <c r="BO353" s="162"/>
      <c r="BP353" s="162"/>
      <c r="BQ353" s="162"/>
      <c r="BR353" s="162"/>
      <c r="BS353" s="162"/>
      <c r="BT353" s="162"/>
      <c r="BU353" s="162"/>
      <c r="BV353" s="162"/>
      <c r="BW353" s="162"/>
      <c r="BX353" s="162"/>
      <c r="BY353" s="162"/>
      <c r="BZ353" s="162"/>
      <c r="CA353" s="162"/>
      <c r="CB353" s="162"/>
      <c r="CC353" s="162"/>
      <c r="CD353" s="162"/>
      <c r="CE353" s="162"/>
      <c r="CF353" s="162"/>
      <c r="CG353" s="162"/>
      <c r="CH353" s="162"/>
      <c r="CI353" s="162"/>
      <c r="CJ353" s="162"/>
      <c r="CK353" s="162"/>
      <c r="CL353" s="162"/>
      <c r="CM353" s="162"/>
      <c r="CN353" s="162"/>
      <c r="CO353" s="162"/>
    </row>
    <row r="354" spans="1:93" s="161" customFormat="1">
      <c r="A354" s="154"/>
      <c r="B354" s="154"/>
      <c r="C354" s="155" t="s">
        <v>513</v>
      </c>
      <c r="D354" s="155"/>
      <c r="E354" s="155"/>
      <c r="F354" s="155"/>
      <c r="G354" s="154"/>
      <c r="H354" s="154"/>
      <c r="I354" s="154"/>
      <c r="J354" s="156" t="s">
        <v>633</v>
      </c>
      <c r="K354" s="157"/>
      <c r="L354" s="154"/>
      <c r="M354" s="157"/>
      <c r="N354" s="154"/>
      <c r="O354" s="157"/>
      <c r="P354" s="154"/>
      <c r="Q354" s="157"/>
      <c r="R354" s="154"/>
      <c r="S354" s="157"/>
      <c r="T354" s="154"/>
      <c r="U354" s="157"/>
      <c r="V354" s="154"/>
      <c r="W354" s="157"/>
      <c r="X354" s="154"/>
      <c r="Y354" s="157"/>
      <c r="Z354" s="154"/>
      <c r="AA354" s="157"/>
      <c r="AB354" s="154"/>
      <c r="AC354" s="157"/>
      <c r="AD354" s="154"/>
      <c r="AE354" s="157"/>
      <c r="AF354" s="157"/>
      <c r="AG354" s="157"/>
      <c r="AH354" s="154"/>
      <c r="AI354" s="157"/>
      <c r="AJ354" s="154"/>
      <c r="AK354" s="157"/>
      <c r="AL354" s="154"/>
      <c r="AM354" s="157"/>
      <c r="AN354" s="163"/>
      <c r="AO354" s="154"/>
      <c r="AP354" s="154"/>
      <c r="AQ354" s="154"/>
      <c r="AR354" s="154"/>
      <c r="AS354" s="154"/>
      <c r="AT354" s="185"/>
      <c r="AU354" s="154"/>
      <c r="AV354" s="185"/>
      <c r="AW354" s="154"/>
      <c r="AX354" s="158"/>
      <c r="AY354" s="159"/>
      <c r="AZ354" s="154"/>
      <c r="BA354" s="154"/>
      <c r="BB354" s="154"/>
      <c r="BC354" s="154"/>
      <c r="BD354" s="160"/>
      <c r="BE354" s="154"/>
      <c r="BF354" s="154"/>
      <c r="BG354" s="154"/>
      <c r="BH354" s="154"/>
      <c r="BI354" s="160"/>
      <c r="BK354" s="162"/>
      <c r="BL354" s="150"/>
      <c r="BM354" s="162"/>
      <c r="BN354" s="162"/>
      <c r="BO354" s="162"/>
      <c r="BP354" s="162"/>
      <c r="BQ354" s="162"/>
      <c r="BR354" s="162"/>
      <c r="BS354" s="162"/>
      <c r="BT354" s="162"/>
      <c r="BU354" s="162"/>
      <c r="BV354" s="162"/>
      <c r="BW354" s="162"/>
      <c r="BX354" s="162"/>
      <c r="BY354" s="162"/>
      <c r="BZ354" s="162"/>
      <c r="CA354" s="162"/>
      <c r="CB354" s="162"/>
      <c r="CC354" s="162"/>
      <c r="CD354" s="162"/>
      <c r="CE354" s="162"/>
      <c r="CF354" s="162"/>
      <c r="CG354" s="162"/>
      <c r="CH354" s="162"/>
      <c r="CI354" s="162"/>
      <c r="CJ354" s="162"/>
      <c r="CK354" s="162"/>
      <c r="CL354" s="162"/>
      <c r="CM354" s="162"/>
      <c r="CN354" s="162"/>
      <c r="CO354" s="162"/>
    </row>
    <row r="355" spans="1:93" s="111" customFormat="1">
      <c r="A355" s="113">
        <v>116</v>
      </c>
      <c r="B355" s="113">
        <v>40010117</v>
      </c>
      <c r="C355" s="126" t="s">
        <v>68</v>
      </c>
      <c r="D355" s="126" t="s">
        <v>203</v>
      </c>
      <c r="E355" s="126" t="s">
        <v>183</v>
      </c>
      <c r="F355" s="126" t="s">
        <v>181</v>
      </c>
      <c r="G355" s="113">
        <v>25</v>
      </c>
      <c r="H355" s="113">
        <v>1</v>
      </c>
      <c r="I355" s="113" t="s">
        <v>283</v>
      </c>
      <c r="J355" s="113">
        <v>0</v>
      </c>
      <c r="K355" s="114">
        <f>IF(J355=0,0,IF(J355&lt;10,1,IF(MOD(J355,30)&lt;10,ROUNDDOWN(J355/30,0),ROUNDUP(J355/30,0))))</f>
        <v>0</v>
      </c>
      <c r="L355" s="113">
        <v>1</v>
      </c>
      <c r="M355" s="114">
        <f>IF(L355=0,0,IF(L355&lt;10,1,IF(MOD(L355,30)&lt;10,ROUNDDOWN(L355/30,0),ROUNDUP(L355/30,0))))</f>
        <v>1</v>
      </c>
      <c r="N355" s="113">
        <v>1</v>
      </c>
      <c r="O355" s="114">
        <f>IF(N355=0,0,IF(N355&lt;10,1,IF(MOD(N355,30)&lt;10,ROUNDDOWN(N355/30,0),ROUNDUP(N355/30,0))))</f>
        <v>1</v>
      </c>
      <c r="P355" s="113">
        <v>4</v>
      </c>
      <c r="Q355" s="114">
        <f>IF(P355=0,0,IF(P355&lt;10,1,IF(MOD(P355,40)&lt;10,ROUNDDOWN(P355/40,0),ROUNDUP(P355/40,0))))</f>
        <v>1</v>
      </c>
      <c r="R355" s="113">
        <v>0</v>
      </c>
      <c r="S355" s="114">
        <f>IF(R355=0,0,IF(R355&lt;10,1,IF(MOD(R355,40)&lt;10,ROUNDDOWN(R355/40,0),ROUNDUP(R355/40,0))))</f>
        <v>0</v>
      </c>
      <c r="T355" s="113">
        <v>0</v>
      </c>
      <c r="U355" s="114">
        <f>IF(T355=0,0,IF(T355&lt;10,1,IF(MOD(T355,40)&lt;10,ROUNDDOWN(T355/40,0),ROUNDUP(T355/40,0))))</f>
        <v>0</v>
      </c>
      <c r="V355" s="113">
        <v>3</v>
      </c>
      <c r="W355" s="114">
        <f>IF(V355=0,0,IF(V355&lt;10,1,IF(MOD(V355,40)&lt;10,ROUNDDOWN(V355/40,0),ROUNDUP(V355/40,0))))</f>
        <v>1</v>
      </c>
      <c r="X355" s="113">
        <v>4</v>
      </c>
      <c r="Y355" s="114">
        <f>IF(X355=0,0,IF(X355&lt;10,1,IF(MOD(X355,40)&lt;10,ROUNDDOWN(X355/40,0),ROUNDUP(X355/40,0))))</f>
        <v>1</v>
      </c>
      <c r="Z355" s="113">
        <v>2</v>
      </c>
      <c r="AA355" s="114">
        <f>IF(Z355=0,0,IF(Z355&lt;10,1,IF(MOD(Z355,40)&lt;10,ROUNDDOWN(Z355/40,0),ROUNDUP(Z355/40,0))))</f>
        <v>1</v>
      </c>
      <c r="AB355" s="113"/>
      <c r="AC355" s="114">
        <f>IF(AB355=0,0,IF(AB355&lt;10,1,IF(MOD(AB355,40)&lt;10,ROUNDDOWN(AB355/40,0),ROUNDUP(AB355/40,0))))</f>
        <v>0</v>
      </c>
      <c r="AD355" s="113"/>
      <c r="AE355" s="114">
        <f>IF(AD355=0,0,IF(AD355&lt;10,1,IF(MOD(AD355,40)&lt;10,ROUNDDOWN(AD355/40,0),ROUNDUP(AD355/40,0))))</f>
        <v>0</v>
      </c>
      <c r="AF355" s="114"/>
      <c r="AG355" s="114">
        <f>IF(AF355=0,0,IF(AF355&lt;10,1,IF(MOD(AF355,40)&lt;10,ROUNDDOWN(AF355/40,0),ROUNDUP(AF355/40,0))))</f>
        <v>0</v>
      </c>
      <c r="AH355" s="113"/>
      <c r="AI355" s="114">
        <f>IF(AH355=0,0,IF(AH355&lt;10,1,IF(MOD(AH355,40)&lt;10,ROUNDDOWN(AH355/40,0),ROUNDUP(AH355/40,0))))</f>
        <v>0</v>
      </c>
      <c r="AJ355" s="113"/>
      <c r="AK355" s="114">
        <f>IF(AJ355=0,0,IF(AJ355&lt;10,1,IF(MOD(AJ355,40)&lt;10,ROUNDDOWN(AJ355/40,0),ROUNDUP(AJ355/40,0))))</f>
        <v>0</v>
      </c>
      <c r="AL355" s="113"/>
      <c r="AM355" s="114">
        <f>IF(AL355=0,0,IF(AL355&lt;10,1,IF(MOD(AL355,40)&lt;10,ROUNDDOWN(AL355/40,0),ROUNDUP(AL355/40,0))))</f>
        <v>0</v>
      </c>
      <c r="AN355" s="113">
        <f>SUM(J355+L355+N355+P355+R355+T355+V355+X355+Z355+AB355+AD355+AF355+AH355+AJ355+AL355)</f>
        <v>15</v>
      </c>
      <c r="AO355" s="113">
        <f>SUM(K355+M355+O355+Q355+S355+U355+W355+Y355+AA355+AC355+AE355+AG355+AI355+AK355+AM355)</f>
        <v>6</v>
      </c>
      <c r="AP355" s="113">
        <v>1</v>
      </c>
      <c r="AQ355" s="113">
        <v>1</v>
      </c>
      <c r="AR355" s="113">
        <f>SUM(AP355:AQ355)</f>
        <v>2</v>
      </c>
      <c r="AS355" s="142">
        <v>0</v>
      </c>
      <c r="AT355" s="185">
        <v>1</v>
      </c>
      <c r="AU355" s="142">
        <v>1</v>
      </c>
      <c r="AV355" s="185">
        <v>0</v>
      </c>
      <c r="AW355" s="142">
        <f>SUM(AS355:AV355)</f>
        <v>2</v>
      </c>
      <c r="AX355" s="128">
        <f>IF(AN355&lt;=0,0,IF(AN355&lt;=359,1,IF(AN355&lt;=719,2,IF(AN355&lt;=1079,3,IF(AN355&lt;=1679,4,IF(AN355&lt;=1680,5,IF(AN355&lt;=1680,1,5)))))))</f>
        <v>1</v>
      </c>
      <c r="AY355" s="129">
        <f>IF(AN355&gt;120,ROUND(((((K355+M355+O355)*30)+(J355+L355+N355))/50+(((Q355+S355+U355+W355+Y355+AA355)*40)+(P355+R355+T355+V355+X355+Z355))/50+(AC355+AE355+AG355+AI355+AK355+AM355)*2),0),IF((J355+L355+N355+P355+R355+T355+V355+X355+Z355)&lt;=0,0,IF((J355+L355+N355+P355+R355+T355+V355+X355+Z355)&lt;=20,1,IF((J355+L355+N355+P355+R355+T355+V355+X355+Z355)&lt;=40,2,IF((J355+L355+N355+P355+R355+T355+V355+X355+Z355)&lt;=60,3,IF((J355+L355+N355+P355+R355+T355+V355+X355+Z355)&lt;=80,4,IF((J355+L355+N355+P355+R355+T355+V355+X355+Z355)&lt;=100,5,IF((J355+L355+N355+P355+R355+T355+V355+X355+Z355)&lt;=120,6,0)))))))+((AC355+AE355+AG355+AI355+AK355+AM355)*2))</f>
        <v>1</v>
      </c>
      <c r="AZ355" s="113">
        <f>SUM(AX355:AY355)</f>
        <v>2</v>
      </c>
      <c r="BA355" s="113">
        <f>SUM(AP355)-AX355</f>
        <v>0</v>
      </c>
      <c r="BB355" s="113">
        <f>SUM(AQ355)-AY355</f>
        <v>0</v>
      </c>
      <c r="BC355" s="113">
        <f>SUM(AR355)-AZ355</f>
        <v>0</v>
      </c>
      <c r="BD355" s="130">
        <f>SUM(BC355)/AZ355*100</f>
        <v>0</v>
      </c>
      <c r="BE355" s="113">
        <v>0</v>
      </c>
      <c r="BF355" s="113"/>
      <c r="BG355" s="113"/>
      <c r="BH355" s="113">
        <f>SUM(BC355)-BE355-BF355+BG355</f>
        <v>0</v>
      </c>
      <c r="BI355" s="130">
        <f>SUM(BH355)/AZ355*100</f>
        <v>0</v>
      </c>
      <c r="BK355" s="112"/>
      <c r="BL355" s="150"/>
      <c r="BM355" s="112"/>
      <c r="BN355" s="112"/>
      <c r="BO355" s="112"/>
      <c r="BP355" s="112"/>
      <c r="BQ355" s="112"/>
      <c r="BR355" s="112"/>
      <c r="BS355" s="112"/>
      <c r="BT355" s="112"/>
      <c r="BU355" s="112"/>
      <c r="BV355" s="112"/>
      <c r="BW355" s="112"/>
      <c r="BX355" s="112"/>
      <c r="BY355" s="112"/>
      <c r="BZ355" s="112"/>
      <c r="CA355" s="112"/>
      <c r="CB355" s="112"/>
      <c r="CC355" s="112"/>
      <c r="CD355" s="112"/>
      <c r="CE355" s="112"/>
      <c r="CF355" s="112"/>
      <c r="CG355" s="112"/>
      <c r="CH355" s="112"/>
      <c r="CI355" s="112"/>
      <c r="CJ355" s="112"/>
      <c r="CK355" s="112"/>
      <c r="CL355" s="112"/>
      <c r="CM355" s="112"/>
      <c r="CN355" s="112"/>
      <c r="CO355" s="112"/>
    </row>
    <row r="356" spans="1:93" s="161" customFormat="1">
      <c r="A356" s="154"/>
      <c r="B356" s="154"/>
      <c r="C356" s="155" t="s">
        <v>369</v>
      </c>
      <c r="D356" s="155"/>
      <c r="E356" s="155"/>
      <c r="F356" s="155"/>
      <c r="G356" s="154"/>
      <c r="H356" s="154"/>
      <c r="I356" s="154"/>
      <c r="J356" s="156" t="s">
        <v>485</v>
      </c>
      <c r="K356" s="157"/>
      <c r="L356" s="154"/>
      <c r="M356" s="157"/>
      <c r="N356" s="154"/>
      <c r="O356" s="157"/>
      <c r="P356" s="154"/>
      <c r="Q356" s="157"/>
      <c r="R356" s="154"/>
      <c r="S356" s="157"/>
      <c r="T356" s="154"/>
      <c r="U356" s="157"/>
      <c r="V356" s="154"/>
      <c r="W356" s="157"/>
      <c r="X356" s="154"/>
      <c r="Y356" s="157"/>
      <c r="Z356" s="154"/>
      <c r="AA356" s="157"/>
      <c r="AB356" s="154"/>
      <c r="AC356" s="157"/>
      <c r="AD356" s="154"/>
      <c r="AE356" s="157"/>
      <c r="AF356" s="157"/>
      <c r="AG356" s="157"/>
      <c r="AH356" s="154"/>
      <c r="AI356" s="157"/>
      <c r="AJ356" s="154"/>
      <c r="AK356" s="157"/>
      <c r="AL356" s="154"/>
      <c r="AM356" s="157"/>
      <c r="AN356" s="163"/>
      <c r="AO356" s="154"/>
      <c r="AP356" s="154"/>
      <c r="AQ356" s="154"/>
      <c r="AR356" s="154"/>
      <c r="AS356" s="154"/>
      <c r="AT356" s="185"/>
      <c r="AU356" s="154"/>
      <c r="AV356" s="185"/>
      <c r="AW356" s="154"/>
      <c r="AX356" s="158"/>
      <c r="AY356" s="159"/>
      <c r="AZ356" s="154"/>
      <c r="BA356" s="154"/>
      <c r="BB356" s="154"/>
      <c r="BC356" s="154"/>
      <c r="BD356" s="160"/>
      <c r="BE356" s="154"/>
      <c r="BF356" s="154"/>
      <c r="BG356" s="154"/>
      <c r="BH356" s="154"/>
      <c r="BI356" s="160"/>
      <c r="BK356" s="162"/>
      <c r="BL356" s="150"/>
      <c r="BM356" s="162"/>
      <c r="BN356" s="162"/>
      <c r="BO356" s="162"/>
      <c r="BP356" s="162"/>
      <c r="BQ356" s="162"/>
      <c r="BR356" s="162"/>
      <c r="BS356" s="162"/>
      <c r="BT356" s="162"/>
      <c r="BU356" s="162"/>
      <c r="BV356" s="162"/>
      <c r="BW356" s="162"/>
      <c r="BX356" s="162"/>
      <c r="BY356" s="162"/>
      <c r="BZ356" s="162"/>
      <c r="CA356" s="162"/>
      <c r="CB356" s="162"/>
      <c r="CC356" s="162"/>
      <c r="CD356" s="162"/>
      <c r="CE356" s="162"/>
      <c r="CF356" s="162"/>
      <c r="CG356" s="162"/>
      <c r="CH356" s="162"/>
      <c r="CI356" s="162"/>
      <c r="CJ356" s="162"/>
      <c r="CK356" s="162"/>
      <c r="CL356" s="162"/>
      <c r="CM356" s="162"/>
      <c r="CN356" s="162"/>
      <c r="CO356" s="162"/>
    </row>
    <row r="357" spans="1:93" s="161" customFormat="1">
      <c r="A357" s="154"/>
      <c r="B357" s="154"/>
      <c r="C357" s="155" t="s">
        <v>513</v>
      </c>
      <c r="D357" s="155"/>
      <c r="E357" s="155"/>
      <c r="F357" s="155"/>
      <c r="G357" s="154"/>
      <c r="H357" s="154"/>
      <c r="I357" s="154"/>
      <c r="J357" s="156" t="s">
        <v>639</v>
      </c>
      <c r="K357" s="157"/>
      <c r="L357" s="154"/>
      <c r="M357" s="157"/>
      <c r="N357" s="154"/>
      <c r="O357" s="157"/>
      <c r="P357" s="154"/>
      <c r="Q357" s="157"/>
      <c r="R357" s="154"/>
      <c r="S357" s="157"/>
      <c r="T357" s="154"/>
      <c r="U357" s="157"/>
      <c r="V357" s="154"/>
      <c r="W357" s="157"/>
      <c r="X357" s="154"/>
      <c r="Y357" s="157"/>
      <c r="Z357" s="154"/>
      <c r="AA357" s="157"/>
      <c r="AB357" s="154"/>
      <c r="AC357" s="157"/>
      <c r="AD357" s="154"/>
      <c r="AE357" s="157"/>
      <c r="AF357" s="157"/>
      <c r="AG357" s="157"/>
      <c r="AH357" s="154"/>
      <c r="AI357" s="157"/>
      <c r="AJ357" s="154"/>
      <c r="AK357" s="157"/>
      <c r="AL357" s="154"/>
      <c r="AM357" s="157"/>
      <c r="AN357" s="163"/>
      <c r="AO357" s="154"/>
      <c r="AP357" s="154"/>
      <c r="AQ357" s="154"/>
      <c r="AR357" s="154"/>
      <c r="AS357" s="154"/>
      <c r="AT357" s="185"/>
      <c r="AU357" s="154"/>
      <c r="AV357" s="185"/>
      <c r="AW357" s="154"/>
      <c r="AX357" s="158"/>
      <c r="AY357" s="159"/>
      <c r="AZ357" s="154"/>
      <c r="BA357" s="154"/>
      <c r="BB357" s="154"/>
      <c r="BC357" s="154"/>
      <c r="BD357" s="160"/>
      <c r="BE357" s="154"/>
      <c r="BF357" s="154"/>
      <c r="BG357" s="154"/>
      <c r="BH357" s="154"/>
      <c r="BI357" s="160"/>
      <c r="BK357" s="162"/>
      <c r="BL357" s="150"/>
      <c r="BM357" s="162"/>
      <c r="BN357" s="162"/>
      <c r="BO357" s="162"/>
      <c r="BP357" s="162"/>
      <c r="BQ357" s="162"/>
      <c r="BR357" s="162"/>
      <c r="BS357" s="162"/>
      <c r="BT357" s="162"/>
      <c r="BU357" s="162"/>
      <c r="BV357" s="162"/>
      <c r="BW357" s="162"/>
      <c r="BX357" s="162"/>
      <c r="BY357" s="162"/>
      <c r="BZ357" s="162"/>
      <c r="CA357" s="162"/>
      <c r="CB357" s="162"/>
      <c r="CC357" s="162"/>
      <c r="CD357" s="162"/>
      <c r="CE357" s="162"/>
      <c r="CF357" s="162"/>
      <c r="CG357" s="162"/>
      <c r="CH357" s="162"/>
      <c r="CI357" s="162"/>
      <c r="CJ357" s="162"/>
      <c r="CK357" s="162"/>
      <c r="CL357" s="162"/>
      <c r="CM357" s="162"/>
      <c r="CN357" s="162"/>
      <c r="CO357" s="162"/>
    </row>
    <row r="358" spans="1:93" s="111" customFormat="1">
      <c r="A358" s="113">
        <v>117</v>
      </c>
      <c r="B358" s="113">
        <v>40010161</v>
      </c>
      <c r="C358" s="126" t="s">
        <v>99</v>
      </c>
      <c r="D358" s="126" t="s">
        <v>211</v>
      </c>
      <c r="E358" s="126" t="s">
        <v>184</v>
      </c>
      <c r="F358" s="126" t="s">
        <v>181</v>
      </c>
      <c r="G358" s="113">
        <v>24</v>
      </c>
      <c r="H358" s="113">
        <v>1</v>
      </c>
      <c r="I358" s="113" t="s">
        <v>283</v>
      </c>
      <c r="J358" s="113">
        <v>0</v>
      </c>
      <c r="K358" s="114">
        <f>IF(J358=0,0,IF(J358&lt;10,1,IF(MOD(J358,30)&lt;10,ROUNDDOWN(J358/30,0),ROUNDUP(J358/30,0))))</f>
        <v>0</v>
      </c>
      <c r="L358" s="113">
        <v>2</v>
      </c>
      <c r="M358" s="114">
        <f>IF(L358=0,0,IF(L358&lt;10,1,IF(MOD(L358,30)&lt;10,ROUNDDOWN(L358/30,0),ROUNDUP(L358/30,0))))</f>
        <v>1</v>
      </c>
      <c r="N358" s="113">
        <v>5</v>
      </c>
      <c r="O358" s="114">
        <f>IF(N358=0,0,IF(N358&lt;10,1,IF(MOD(N358,30)&lt;10,ROUNDDOWN(N358/30,0),ROUNDUP(N358/30,0))))</f>
        <v>1</v>
      </c>
      <c r="P358" s="113">
        <v>3</v>
      </c>
      <c r="Q358" s="114">
        <f>IF(P358=0,0,IF(P358&lt;10,1,IF(MOD(P358,40)&lt;10,ROUNDDOWN(P358/40,0),ROUNDUP(P358/40,0))))</f>
        <v>1</v>
      </c>
      <c r="R358" s="113">
        <v>3</v>
      </c>
      <c r="S358" s="114">
        <f>IF(R358=0,0,IF(R358&lt;10,1,IF(MOD(R358,40)&lt;10,ROUNDDOWN(R358/40,0),ROUNDUP(R358/40,0))))</f>
        <v>1</v>
      </c>
      <c r="T358" s="113">
        <v>4</v>
      </c>
      <c r="U358" s="114">
        <f>IF(T358=0,0,IF(T358&lt;10,1,IF(MOD(T358,40)&lt;10,ROUNDDOWN(T358/40,0),ROUNDUP(T358/40,0))))</f>
        <v>1</v>
      </c>
      <c r="V358" s="113">
        <v>6</v>
      </c>
      <c r="W358" s="114">
        <f>IF(V358=0,0,IF(V358&lt;10,1,IF(MOD(V358,40)&lt;10,ROUNDDOWN(V358/40,0),ROUNDUP(V358/40,0))))</f>
        <v>1</v>
      </c>
      <c r="X358" s="113">
        <v>8</v>
      </c>
      <c r="Y358" s="114">
        <f>IF(X358=0,0,IF(X358&lt;10,1,IF(MOD(X358,40)&lt;10,ROUNDDOWN(X358/40,0),ROUNDUP(X358/40,0))))</f>
        <v>1</v>
      </c>
      <c r="Z358" s="113">
        <v>6</v>
      </c>
      <c r="AA358" s="114">
        <f>IF(Z358=0,0,IF(Z358&lt;10,1,IF(MOD(Z358,40)&lt;10,ROUNDDOWN(Z358/40,0),ROUNDUP(Z358/40,0))))</f>
        <v>1</v>
      </c>
      <c r="AB358" s="113"/>
      <c r="AC358" s="114">
        <f>IF(AB358=0,0,IF(AB358&lt;10,1,IF(MOD(AB358,40)&lt;10,ROUNDDOWN(AB358/40,0),ROUNDUP(AB358/40,0))))</f>
        <v>0</v>
      </c>
      <c r="AD358" s="113"/>
      <c r="AE358" s="114">
        <f>IF(AD358=0,0,IF(AD358&lt;10,1,IF(MOD(AD358,40)&lt;10,ROUNDDOWN(AD358/40,0),ROUNDUP(AD358/40,0))))</f>
        <v>0</v>
      </c>
      <c r="AF358" s="114"/>
      <c r="AG358" s="114">
        <f>IF(AF358=0,0,IF(AF358&lt;10,1,IF(MOD(AF358,40)&lt;10,ROUNDDOWN(AF358/40,0),ROUNDUP(AF358/40,0))))</f>
        <v>0</v>
      </c>
      <c r="AH358" s="113"/>
      <c r="AI358" s="114">
        <f>IF(AH358=0,0,IF(AH358&lt;10,1,IF(MOD(AH358,40)&lt;10,ROUNDDOWN(AH358/40,0),ROUNDUP(AH358/40,0))))</f>
        <v>0</v>
      </c>
      <c r="AJ358" s="113"/>
      <c r="AK358" s="114">
        <f>IF(AJ358=0,0,IF(AJ358&lt;10,1,IF(MOD(AJ358,40)&lt;10,ROUNDDOWN(AJ358/40,0),ROUNDUP(AJ358/40,0))))</f>
        <v>0</v>
      </c>
      <c r="AL358" s="113"/>
      <c r="AM358" s="114">
        <f>IF(AL358=0,0,IF(AL358&lt;10,1,IF(MOD(AL358,40)&lt;10,ROUNDDOWN(AL358/40,0),ROUNDUP(AL358/40,0))))</f>
        <v>0</v>
      </c>
      <c r="AN358" s="113">
        <f>SUM(J358+L358+N358+P358+R358+T358+V358+X358+Z358+AB358+AD358+AF358+AH358+AJ358+AL358)</f>
        <v>37</v>
      </c>
      <c r="AO358" s="113">
        <f>SUM(K358+M358+O358+Q358+S358+U358+W358+Y358+AA358+AC358+AE358+AG358+AI358+AK358+AM358)</f>
        <v>8</v>
      </c>
      <c r="AP358" s="113">
        <v>1</v>
      </c>
      <c r="AQ358" s="113">
        <v>2</v>
      </c>
      <c r="AR358" s="113">
        <f>SUM(AP358:AQ358)</f>
        <v>3</v>
      </c>
      <c r="AS358" s="142">
        <v>0</v>
      </c>
      <c r="AT358" s="185">
        <v>1</v>
      </c>
      <c r="AU358" s="142">
        <v>2</v>
      </c>
      <c r="AV358" s="185">
        <v>0</v>
      </c>
      <c r="AW358" s="142">
        <f>SUM(AS358:AV358)</f>
        <v>3</v>
      </c>
      <c r="AX358" s="128">
        <f>IF(AN358&lt;=0,0,IF(AN358&lt;=359,1,IF(AN358&lt;=719,2,IF(AN358&lt;=1079,3,IF(AN358&lt;=1679,4,IF(AN358&lt;=1680,5,IF(AN358&lt;=1680,1,5)))))))</f>
        <v>1</v>
      </c>
      <c r="AY358" s="129">
        <f>IF(AN358&gt;120,ROUND(((((K358+M358+O358)*30)+(J358+L358+N358))/50+(((Q358+S358+U358+W358+Y358+AA358)*40)+(P358+R358+T358+V358+X358+Z358))/50+(AC358+AE358+AG358+AI358+AK358+AM358)*2),0),IF((J358+L358+N358+P358+R358+T358+V358+X358+Z358)&lt;=0,0,IF((J358+L358+N358+P358+R358+T358+V358+X358+Z358)&lt;=20,1,IF((J358+L358+N358+P358+R358+T358+V358+X358+Z358)&lt;=40,2,IF((J358+L358+N358+P358+R358+T358+V358+X358+Z358)&lt;=60,3,IF((J358+L358+N358+P358+R358+T358+V358+X358+Z358)&lt;=80,4,IF((J358+L358+N358+P358+R358+T358+V358+X358+Z358)&lt;=100,5,IF((J358+L358+N358+P358+R358+T358+V358+X358+Z358)&lt;=120,6,0)))))))+((AC358+AE358+AG358+AI358+AK358+AM358)*2))</f>
        <v>2</v>
      </c>
      <c r="AZ358" s="113">
        <f>SUM(AX358:AY358)</f>
        <v>3</v>
      </c>
      <c r="BA358" s="113">
        <f>SUM(AP358)-AX358</f>
        <v>0</v>
      </c>
      <c r="BB358" s="113">
        <f>SUM(AQ358)-AY358</f>
        <v>0</v>
      </c>
      <c r="BC358" s="113">
        <f>SUM(AR358)-AZ358</f>
        <v>0</v>
      </c>
      <c r="BD358" s="130">
        <f>SUM(BC358)/AZ358*100</f>
        <v>0</v>
      </c>
      <c r="BE358" s="113">
        <v>0</v>
      </c>
      <c r="BF358" s="113"/>
      <c r="BG358" s="113"/>
      <c r="BH358" s="113">
        <f>SUM(BC358)-BE358-BF358+BG358</f>
        <v>0</v>
      </c>
      <c r="BI358" s="130">
        <f>SUM(BH358)/AZ358*100</f>
        <v>0</v>
      </c>
      <c r="BK358" s="112"/>
      <c r="BL358" s="150"/>
      <c r="BM358" s="112"/>
      <c r="BN358" s="112"/>
      <c r="BO358" s="112"/>
      <c r="BP358" s="112"/>
      <c r="BQ358" s="112"/>
      <c r="BR358" s="112"/>
      <c r="BS358" s="112"/>
      <c r="BT358" s="112"/>
      <c r="BU358" s="112"/>
      <c r="BV358" s="112"/>
      <c r="BW358" s="112"/>
      <c r="BX358" s="112"/>
      <c r="BY358" s="112"/>
      <c r="BZ358" s="112"/>
      <c r="CA358" s="112"/>
      <c r="CB358" s="112"/>
      <c r="CC358" s="112"/>
      <c r="CD358" s="112"/>
      <c r="CE358" s="112"/>
      <c r="CF358" s="112"/>
      <c r="CG358" s="112"/>
      <c r="CH358" s="112"/>
      <c r="CI358" s="112"/>
      <c r="CJ358" s="112"/>
      <c r="CK358" s="112"/>
      <c r="CL358" s="112"/>
      <c r="CM358" s="112"/>
      <c r="CN358" s="112"/>
      <c r="CO358" s="112"/>
    </row>
    <row r="359" spans="1:93" s="161" customFormat="1">
      <c r="A359" s="154"/>
      <c r="B359" s="154"/>
      <c r="C359" s="155" t="s">
        <v>369</v>
      </c>
      <c r="D359" s="155"/>
      <c r="E359" s="155"/>
      <c r="F359" s="155"/>
      <c r="G359" s="154"/>
      <c r="H359" s="154"/>
      <c r="I359" s="154"/>
      <c r="J359" s="156" t="s">
        <v>386</v>
      </c>
      <c r="K359" s="157"/>
      <c r="L359" s="154"/>
      <c r="M359" s="157"/>
      <c r="N359" s="154"/>
      <c r="O359" s="157"/>
      <c r="P359" s="154"/>
      <c r="Q359" s="157"/>
      <c r="R359" s="154"/>
      <c r="S359" s="157"/>
      <c r="T359" s="154"/>
      <c r="U359" s="157"/>
      <c r="V359" s="154"/>
      <c r="W359" s="157"/>
      <c r="X359" s="154"/>
      <c r="Y359" s="157"/>
      <c r="Z359" s="154"/>
      <c r="AA359" s="157"/>
      <c r="AB359" s="154"/>
      <c r="AC359" s="157"/>
      <c r="AD359" s="154"/>
      <c r="AE359" s="157"/>
      <c r="AF359" s="157"/>
      <c r="AG359" s="157"/>
      <c r="AH359" s="154"/>
      <c r="AI359" s="157"/>
      <c r="AJ359" s="154"/>
      <c r="AK359" s="157"/>
      <c r="AL359" s="154"/>
      <c r="AM359" s="157"/>
      <c r="AN359" s="154"/>
      <c r="AO359" s="154"/>
      <c r="AP359" s="154"/>
      <c r="AQ359" s="154"/>
      <c r="AR359" s="154"/>
      <c r="AS359" s="154"/>
      <c r="AT359" s="185"/>
      <c r="AU359" s="154"/>
      <c r="AV359" s="185"/>
      <c r="AW359" s="154"/>
      <c r="AX359" s="158"/>
      <c r="AY359" s="159"/>
      <c r="AZ359" s="154"/>
      <c r="BA359" s="154"/>
      <c r="BB359" s="154"/>
      <c r="BC359" s="154"/>
      <c r="BD359" s="160"/>
      <c r="BE359" s="154"/>
      <c r="BF359" s="154"/>
      <c r="BG359" s="154"/>
      <c r="BH359" s="154"/>
      <c r="BI359" s="160"/>
      <c r="BK359" s="162"/>
      <c r="BL359" s="150"/>
      <c r="BM359" s="162"/>
      <c r="BN359" s="162"/>
      <c r="BO359" s="162"/>
      <c r="BP359" s="162"/>
      <c r="BQ359" s="162"/>
      <c r="BR359" s="162"/>
      <c r="BS359" s="162"/>
      <c r="BT359" s="162"/>
      <c r="BU359" s="162"/>
      <c r="BV359" s="162"/>
      <c r="BW359" s="162"/>
      <c r="BX359" s="162"/>
      <c r="BY359" s="162"/>
      <c r="BZ359" s="162"/>
      <c r="CA359" s="162"/>
      <c r="CB359" s="162"/>
      <c r="CC359" s="162"/>
      <c r="CD359" s="162"/>
      <c r="CE359" s="162"/>
      <c r="CF359" s="162"/>
      <c r="CG359" s="162"/>
      <c r="CH359" s="162"/>
      <c r="CI359" s="162"/>
      <c r="CJ359" s="162"/>
      <c r="CK359" s="162"/>
      <c r="CL359" s="162"/>
      <c r="CM359" s="162"/>
      <c r="CN359" s="162"/>
      <c r="CO359" s="162"/>
    </row>
    <row r="360" spans="1:93" s="161" customFormat="1">
      <c r="A360" s="154"/>
      <c r="B360" s="154"/>
      <c r="C360" s="155" t="s">
        <v>513</v>
      </c>
      <c r="D360" s="155"/>
      <c r="E360" s="155"/>
      <c r="F360" s="155"/>
      <c r="G360" s="154"/>
      <c r="H360" s="154"/>
      <c r="I360" s="154"/>
      <c r="J360" s="156" t="s">
        <v>643</v>
      </c>
      <c r="K360" s="157"/>
      <c r="L360" s="154"/>
      <c r="M360" s="157"/>
      <c r="N360" s="154"/>
      <c r="O360" s="157"/>
      <c r="P360" s="154"/>
      <c r="Q360" s="157"/>
      <c r="R360" s="154"/>
      <c r="S360" s="157"/>
      <c r="T360" s="154"/>
      <c r="U360" s="157"/>
      <c r="V360" s="154"/>
      <c r="W360" s="157"/>
      <c r="X360" s="154"/>
      <c r="Y360" s="157"/>
      <c r="Z360" s="154"/>
      <c r="AA360" s="157"/>
      <c r="AB360" s="154"/>
      <c r="AC360" s="157"/>
      <c r="AD360" s="154"/>
      <c r="AE360" s="157"/>
      <c r="AF360" s="157"/>
      <c r="AG360" s="157"/>
      <c r="AH360" s="154"/>
      <c r="AI360" s="157"/>
      <c r="AJ360" s="154"/>
      <c r="AK360" s="157"/>
      <c r="AL360" s="154"/>
      <c r="AM360" s="157"/>
      <c r="AN360" s="154"/>
      <c r="AO360" s="154"/>
      <c r="AP360" s="154"/>
      <c r="AQ360" s="154"/>
      <c r="AR360" s="154"/>
      <c r="AS360" s="154"/>
      <c r="AT360" s="185"/>
      <c r="AU360" s="154"/>
      <c r="AV360" s="185"/>
      <c r="AW360" s="154"/>
      <c r="AX360" s="158"/>
      <c r="AY360" s="159"/>
      <c r="AZ360" s="154"/>
      <c r="BA360" s="154"/>
      <c r="BB360" s="154"/>
      <c r="BC360" s="154"/>
      <c r="BD360" s="160"/>
      <c r="BE360" s="154"/>
      <c r="BF360" s="154"/>
      <c r="BG360" s="154"/>
      <c r="BH360" s="154"/>
      <c r="BI360" s="160"/>
      <c r="BK360" s="162"/>
      <c r="BL360" s="150"/>
      <c r="BM360" s="162"/>
      <c r="BN360" s="162"/>
      <c r="BO360" s="162"/>
      <c r="BP360" s="162"/>
      <c r="BQ360" s="162"/>
      <c r="BR360" s="162"/>
      <c r="BS360" s="162"/>
      <c r="BT360" s="162"/>
      <c r="BU360" s="162"/>
      <c r="BV360" s="162"/>
      <c r="BW360" s="162"/>
      <c r="BX360" s="162"/>
      <c r="BY360" s="162"/>
      <c r="BZ360" s="162"/>
      <c r="CA360" s="162"/>
      <c r="CB360" s="162"/>
      <c r="CC360" s="162"/>
      <c r="CD360" s="162"/>
      <c r="CE360" s="162"/>
      <c r="CF360" s="162"/>
      <c r="CG360" s="162"/>
      <c r="CH360" s="162"/>
      <c r="CI360" s="162"/>
      <c r="CJ360" s="162"/>
      <c r="CK360" s="162"/>
      <c r="CL360" s="162"/>
      <c r="CM360" s="162"/>
      <c r="CN360" s="162"/>
      <c r="CO360" s="162"/>
    </row>
    <row r="361" spans="1:93" s="111" customFormat="1">
      <c r="A361" s="113">
        <v>118</v>
      </c>
      <c r="B361" s="113">
        <v>40010007</v>
      </c>
      <c r="C361" s="126" t="s">
        <v>118</v>
      </c>
      <c r="D361" s="126" t="s">
        <v>186</v>
      </c>
      <c r="E361" s="126" t="s">
        <v>183</v>
      </c>
      <c r="F361" s="126" t="s">
        <v>181</v>
      </c>
      <c r="G361" s="113">
        <v>30</v>
      </c>
      <c r="H361" s="113">
        <v>4</v>
      </c>
      <c r="I361" s="113" t="s">
        <v>283</v>
      </c>
      <c r="J361" s="113">
        <v>6</v>
      </c>
      <c r="K361" s="114">
        <f>IF(J361=0,0,IF(J361&lt;10,1,IF(MOD(J361,30)&lt;10,ROUNDDOWN(J361/30,0),ROUNDUP(J361/30,0))))</f>
        <v>1</v>
      </c>
      <c r="L361" s="113">
        <v>6</v>
      </c>
      <c r="M361" s="114">
        <f>IF(L361=0,0,IF(L361&lt;10,1,IF(MOD(L361,30)&lt;10,ROUNDDOWN(L361/30,0),ROUNDUP(L361/30,0))))</f>
        <v>1</v>
      </c>
      <c r="N361" s="113">
        <v>5</v>
      </c>
      <c r="O361" s="114">
        <f>IF(N361=0,0,IF(N361&lt;10,1,IF(MOD(N361,30)&lt;10,ROUNDDOWN(N361/30,0),ROUNDUP(N361/30,0))))</f>
        <v>1</v>
      </c>
      <c r="P361" s="113">
        <v>6</v>
      </c>
      <c r="Q361" s="114">
        <f>IF(P361=0,0,IF(P361&lt;10,1,IF(MOD(P361,40)&lt;10,ROUNDDOWN(P361/40,0),ROUNDUP(P361/40,0))))</f>
        <v>1</v>
      </c>
      <c r="R361" s="113">
        <v>5</v>
      </c>
      <c r="S361" s="114">
        <f>IF(R361=0,0,IF(R361&lt;10,1,IF(MOD(R361,40)&lt;10,ROUNDDOWN(R361/40,0),ROUNDUP(R361/40,0))))</f>
        <v>1</v>
      </c>
      <c r="T361" s="113">
        <v>8</v>
      </c>
      <c r="U361" s="114">
        <f>IF(T361=0,0,IF(T361&lt;10,1,IF(MOD(T361,40)&lt;10,ROUNDDOWN(T361/40,0),ROUNDUP(T361/40,0))))</f>
        <v>1</v>
      </c>
      <c r="V361" s="113">
        <v>6</v>
      </c>
      <c r="W361" s="114">
        <f>IF(V361=0,0,IF(V361&lt;10,1,IF(MOD(V361,40)&lt;10,ROUNDDOWN(V361/40,0),ROUNDUP(V361/40,0))))</f>
        <v>1</v>
      </c>
      <c r="X361" s="113">
        <v>7</v>
      </c>
      <c r="Y361" s="114">
        <f>IF(X361=0,0,IF(X361&lt;10,1,IF(MOD(X361,40)&lt;10,ROUNDDOWN(X361/40,0),ROUNDUP(X361/40,0))))</f>
        <v>1</v>
      </c>
      <c r="Z361" s="113">
        <v>5</v>
      </c>
      <c r="AA361" s="114">
        <f>IF(Z361=0,0,IF(Z361&lt;10,1,IF(MOD(Z361,40)&lt;10,ROUNDDOWN(Z361/40,0),ROUNDUP(Z361/40,0))))</f>
        <v>1</v>
      </c>
      <c r="AB361" s="113"/>
      <c r="AC361" s="114">
        <f>IF(AB361=0,0,IF(AB361&lt;10,1,IF(MOD(AB361,40)&lt;10,ROUNDDOWN(AB361/40,0),ROUNDUP(AB361/40,0))))</f>
        <v>0</v>
      </c>
      <c r="AD361" s="113"/>
      <c r="AE361" s="114">
        <f>IF(AD361=0,0,IF(AD361&lt;10,1,IF(MOD(AD361,40)&lt;10,ROUNDDOWN(AD361/40,0),ROUNDUP(AD361/40,0))))</f>
        <v>0</v>
      </c>
      <c r="AF361" s="114"/>
      <c r="AG361" s="114">
        <f>IF(AF361=0,0,IF(AF361&lt;10,1,IF(MOD(AF361,40)&lt;10,ROUNDDOWN(AF361/40,0),ROUNDUP(AF361/40,0))))</f>
        <v>0</v>
      </c>
      <c r="AH361" s="113"/>
      <c r="AI361" s="114">
        <f>IF(AH361=0,0,IF(AH361&lt;10,1,IF(MOD(AH361,40)&lt;10,ROUNDDOWN(AH361/40,0),ROUNDUP(AH361/40,0))))</f>
        <v>0</v>
      </c>
      <c r="AJ361" s="113"/>
      <c r="AK361" s="114">
        <f>IF(AJ361=0,0,IF(AJ361&lt;10,1,IF(MOD(AJ361,40)&lt;10,ROUNDDOWN(AJ361/40,0),ROUNDUP(AJ361/40,0))))</f>
        <v>0</v>
      </c>
      <c r="AL361" s="113"/>
      <c r="AM361" s="114">
        <f>IF(AL361=0,0,IF(AL361&lt;10,1,IF(MOD(AL361,40)&lt;10,ROUNDDOWN(AL361/40,0),ROUNDUP(AL361/40,0))))</f>
        <v>0</v>
      </c>
      <c r="AN361" s="113">
        <f>SUM(J361+L361+N361+P361+R361+T361+V361+X361+Z361+AB361+AD361+AF361+AH361+AJ361+AL361)</f>
        <v>54</v>
      </c>
      <c r="AO361" s="113">
        <f>SUM(K361+M361+O361+Q361+S361+U361+W361+Y361+AA361+AC361+AE361+AG361+AI361+AK361+AM361)</f>
        <v>9</v>
      </c>
      <c r="AP361" s="113">
        <v>1</v>
      </c>
      <c r="AQ361" s="113">
        <v>3</v>
      </c>
      <c r="AR361" s="113">
        <f>SUM(AP361:AQ361)</f>
        <v>4</v>
      </c>
      <c r="AS361" s="142">
        <v>1</v>
      </c>
      <c r="AT361" s="185">
        <v>0</v>
      </c>
      <c r="AU361" s="142">
        <v>3</v>
      </c>
      <c r="AV361" s="185">
        <v>0</v>
      </c>
      <c r="AW361" s="142">
        <f>SUM(AS361:AV361)</f>
        <v>4</v>
      </c>
      <c r="AX361" s="128">
        <f>IF(AN361&lt;=0,0,IF(AN361&lt;=359,1,IF(AN361&lt;=719,2,IF(AN361&lt;=1079,3,IF(AN361&lt;=1679,4,IF(AN361&lt;=1680,5,IF(AN361&lt;=1680,1,5)))))))</f>
        <v>1</v>
      </c>
      <c r="AY361" s="129">
        <f>IF(AN361&gt;120,ROUND(((((K361+M361+O361)*30)+(J361+L361+N361))/50+(((Q361+S361+U361+W361+Y361+AA361)*40)+(P361+R361+T361+V361+X361+Z361))/50+(AC361+AE361+AG361+AI361+AK361+AM361)*2),0),IF((J361+L361+N361+P361+R361+T361+V361+X361+Z361)&lt;=0,0,IF((J361+L361+N361+P361+R361+T361+V361+X361+Z361)&lt;=20,1,IF((J361+L361+N361+P361+R361+T361+V361+X361+Z361)&lt;=40,2,IF((J361+L361+N361+P361+R361+T361+V361+X361+Z361)&lt;=60,3,IF((J361+L361+N361+P361+R361+T361+V361+X361+Z361)&lt;=80,4,IF((J361+L361+N361+P361+R361+T361+V361+X361+Z361)&lt;=100,5,IF((J361+L361+N361+P361+R361+T361+V361+X361+Z361)&lt;=120,6,0)))))))+((AC361+AE361+AG361+AI361+AK361+AM361)*2))</f>
        <v>3</v>
      </c>
      <c r="AZ361" s="113">
        <f>SUM(AX361:AY361)</f>
        <v>4</v>
      </c>
      <c r="BA361" s="113">
        <f>SUM(AP361)-AX361</f>
        <v>0</v>
      </c>
      <c r="BB361" s="113">
        <f>SUM(AQ361)-AY361</f>
        <v>0</v>
      </c>
      <c r="BC361" s="113">
        <f>SUM(AR361)-AZ361</f>
        <v>0</v>
      </c>
      <c r="BD361" s="130">
        <f>SUM(BC361)/AZ361*100</f>
        <v>0</v>
      </c>
      <c r="BE361" s="113">
        <v>0</v>
      </c>
      <c r="BF361" s="113"/>
      <c r="BG361" s="113"/>
      <c r="BH361" s="113">
        <f>SUM(BC361)-BE361-BF361+BG361</f>
        <v>0</v>
      </c>
      <c r="BI361" s="130">
        <f>SUM(BH361)/AZ361*100</f>
        <v>0</v>
      </c>
      <c r="BK361" s="112"/>
      <c r="BL361" s="150"/>
      <c r="BM361" s="112"/>
      <c r="BN361" s="112"/>
      <c r="BO361" s="112"/>
      <c r="BP361" s="112"/>
      <c r="BQ361" s="112"/>
      <c r="BR361" s="112"/>
      <c r="BS361" s="112"/>
      <c r="BT361" s="112"/>
      <c r="BU361" s="112"/>
      <c r="BV361" s="112"/>
      <c r="BW361" s="112"/>
      <c r="BX361" s="112"/>
      <c r="BY361" s="112"/>
      <c r="BZ361" s="112"/>
      <c r="CA361" s="112"/>
      <c r="CB361" s="112"/>
      <c r="CC361" s="112"/>
      <c r="CD361" s="112"/>
      <c r="CE361" s="112"/>
      <c r="CF361" s="112"/>
      <c r="CG361" s="112"/>
      <c r="CH361" s="112"/>
      <c r="CI361" s="112"/>
      <c r="CJ361" s="112"/>
      <c r="CK361" s="112"/>
      <c r="CL361" s="112"/>
      <c r="CM361" s="112"/>
      <c r="CN361" s="112"/>
      <c r="CO361" s="112"/>
    </row>
    <row r="362" spans="1:93" s="161" customFormat="1">
      <c r="A362" s="154"/>
      <c r="B362" s="154"/>
      <c r="C362" s="155" t="s">
        <v>369</v>
      </c>
      <c r="D362" s="155"/>
      <c r="E362" s="155"/>
      <c r="F362" s="155"/>
      <c r="G362" s="154"/>
      <c r="H362" s="154"/>
      <c r="I362" s="154"/>
      <c r="J362" s="156" t="s">
        <v>380</v>
      </c>
      <c r="K362" s="157"/>
      <c r="L362" s="154"/>
      <c r="M362" s="157"/>
      <c r="N362" s="154"/>
      <c r="O362" s="157"/>
      <c r="P362" s="154"/>
      <c r="Q362" s="157"/>
      <c r="R362" s="154"/>
      <c r="S362" s="157"/>
      <c r="T362" s="154"/>
      <c r="U362" s="157"/>
      <c r="V362" s="154"/>
      <c r="W362" s="157"/>
      <c r="X362" s="154"/>
      <c r="Y362" s="157"/>
      <c r="Z362" s="154"/>
      <c r="AA362" s="157"/>
      <c r="AB362" s="154"/>
      <c r="AC362" s="157"/>
      <c r="AD362" s="154"/>
      <c r="AE362" s="157"/>
      <c r="AF362" s="157"/>
      <c r="AG362" s="157"/>
      <c r="AH362" s="154"/>
      <c r="AI362" s="157"/>
      <c r="AJ362" s="154"/>
      <c r="AK362" s="157"/>
      <c r="AL362" s="154"/>
      <c r="AM362" s="157"/>
      <c r="AN362" s="154"/>
      <c r="AO362" s="154"/>
      <c r="AP362" s="154"/>
      <c r="AQ362" s="154"/>
      <c r="AR362" s="154"/>
      <c r="AS362" s="154"/>
      <c r="AT362" s="185"/>
      <c r="AU362" s="154"/>
      <c r="AV362" s="185"/>
      <c r="AW362" s="154"/>
      <c r="AX362" s="158"/>
      <c r="AY362" s="159"/>
      <c r="AZ362" s="154"/>
      <c r="BA362" s="154"/>
      <c r="BB362" s="154"/>
      <c r="BC362" s="154"/>
      <c r="BD362" s="160"/>
      <c r="BE362" s="154"/>
      <c r="BF362" s="154"/>
      <c r="BG362" s="154"/>
      <c r="BH362" s="154"/>
      <c r="BI362" s="160"/>
      <c r="BK362" s="162"/>
      <c r="BL362" s="150"/>
      <c r="BM362" s="162"/>
      <c r="BN362" s="162"/>
      <c r="BO362" s="162"/>
      <c r="BP362" s="162"/>
      <c r="BQ362" s="162"/>
      <c r="BR362" s="162"/>
      <c r="BS362" s="162"/>
      <c r="BT362" s="162"/>
      <c r="BU362" s="162"/>
      <c r="BV362" s="162"/>
      <c r="BW362" s="162"/>
      <c r="BX362" s="162"/>
      <c r="BY362" s="162"/>
      <c r="BZ362" s="162"/>
      <c r="CA362" s="162"/>
      <c r="CB362" s="162"/>
      <c r="CC362" s="162"/>
      <c r="CD362" s="162"/>
      <c r="CE362" s="162"/>
      <c r="CF362" s="162"/>
      <c r="CG362" s="162"/>
      <c r="CH362" s="162"/>
      <c r="CI362" s="162"/>
      <c r="CJ362" s="162"/>
      <c r="CK362" s="162"/>
      <c r="CL362" s="162"/>
      <c r="CM362" s="162"/>
      <c r="CN362" s="162"/>
      <c r="CO362" s="162"/>
    </row>
    <row r="363" spans="1:93" s="161" customFormat="1">
      <c r="A363" s="154"/>
      <c r="B363" s="154"/>
      <c r="C363" s="155" t="s">
        <v>513</v>
      </c>
      <c r="D363" s="155"/>
      <c r="E363" s="155"/>
      <c r="F363" s="155"/>
      <c r="G363" s="154"/>
      <c r="H363" s="154"/>
      <c r="I363" s="154"/>
      <c r="J363" s="156" t="s">
        <v>647</v>
      </c>
      <c r="K363" s="157"/>
      <c r="L363" s="154"/>
      <c r="M363" s="157"/>
      <c r="N363" s="154"/>
      <c r="O363" s="157"/>
      <c r="P363" s="154"/>
      <c r="Q363" s="157"/>
      <c r="R363" s="154"/>
      <c r="S363" s="157"/>
      <c r="T363" s="154"/>
      <c r="U363" s="157"/>
      <c r="V363" s="154"/>
      <c r="W363" s="157"/>
      <c r="X363" s="154"/>
      <c r="Y363" s="157"/>
      <c r="Z363" s="154"/>
      <c r="AA363" s="157"/>
      <c r="AB363" s="154"/>
      <c r="AC363" s="157"/>
      <c r="AD363" s="154"/>
      <c r="AE363" s="157"/>
      <c r="AF363" s="157"/>
      <c r="AG363" s="157"/>
      <c r="AH363" s="154"/>
      <c r="AI363" s="157"/>
      <c r="AJ363" s="154"/>
      <c r="AK363" s="157"/>
      <c r="AL363" s="154"/>
      <c r="AM363" s="157"/>
      <c r="AN363" s="154"/>
      <c r="AO363" s="154"/>
      <c r="AP363" s="154"/>
      <c r="AQ363" s="154"/>
      <c r="AR363" s="154"/>
      <c r="AS363" s="154"/>
      <c r="AT363" s="185"/>
      <c r="AU363" s="154"/>
      <c r="AV363" s="185"/>
      <c r="AW363" s="154"/>
      <c r="AX363" s="158"/>
      <c r="AY363" s="159"/>
      <c r="AZ363" s="154"/>
      <c r="BA363" s="154"/>
      <c r="BB363" s="154"/>
      <c r="BC363" s="154"/>
      <c r="BD363" s="160"/>
      <c r="BE363" s="154"/>
      <c r="BF363" s="154"/>
      <c r="BG363" s="154"/>
      <c r="BH363" s="154"/>
      <c r="BI363" s="160"/>
      <c r="BK363" s="162"/>
      <c r="BL363" s="150"/>
      <c r="BM363" s="162"/>
      <c r="BN363" s="162"/>
      <c r="BO363" s="162"/>
      <c r="BP363" s="162"/>
      <c r="BQ363" s="162"/>
      <c r="BR363" s="162"/>
      <c r="BS363" s="162"/>
      <c r="BT363" s="162"/>
      <c r="BU363" s="162"/>
      <c r="BV363" s="162"/>
      <c r="BW363" s="162"/>
      <c r="BX363" s="162"/>
      <c r="BY363" s="162"/>
      <c r="BZ363" s="162"/>
      <c r="CA363" s="162"/>
      <c r="CB363" s="162"/>
      <c r="CC363" s="162"/>
      <c r="CD363" s="162"/>
      <c r="CE363" s="162"/>
      <c r="CF363" s="162"/>
      <c r="CG363" s="162"/>
      <c r="CH363" s="162"/>
      <c r="CI363" s="162"/>
      <c r="CJ363" s="162"/>
      <c r="CK363" s="162"/>
      <c r="CL363" s="162"/>
      <c r="CM363" s="162"/>
      <c r="CN363" s="162"/>
      <c r="CO363" s="162"/>
    </row>
    <row r="364" spans="1:93" s="111" customFormat="1">
      <c r="A364" s="113">
        <v>119</v>
      </c>
      <c r="B364" s="113">
        <v>40010047</v>
      </c>
      <c r="C364" s="126" t="s">
        <v>90</v>
      </c>
      <c r="D364" s="126" t="s">
        <v>96</v>
      </c>
      <c r="E364" s="126" t="s">
        <v>183</v>
      </c>
      <c r="F364" s="126" t="s">
        <v>181</v>
      </c>
      <c r="G364" s="113">
        <v>18</v>
      </c>
      <c r="H364" s="113">
        <v>1</v>
      </c>
      <c r="I364" s="113" t="s">
        <v>283</v>
      </c>
      <c r="J364" s="113">
        <v>0</v>
      </c>
      <c r="K364" s="114">
        <f>IF(J364=0,0,IF(J364&lt;10,1,IF(MOD(J364,30)&lt;10,ROUNDDOWN(J364/30,0),ROUNDUP(J364/30,0))))</f>
        <v>0</v>
      </c>
      <c r="L364" s="113">
        <v>0</v>
      </c>
      <c r="M364" s="114">
        <f>IF(L364=0,0,IF(L364&lt;10,1,IF(MOD(L364,30)&lt;10,ROUNDDOWN(L364/30,0),ROUNDUP(L364/30,0))))</f>
        <v>0</v>
      </c>
      <c r="N364" s="113">
        <v>1</v>
      </c>
      <c r="O364" s="114">
        <f>IF(N364=0,0,IF(N364&lt;10,1,IF(MOD(N364,30)&lt;10,ROUNDDOWN(N364/30,0),ROUNDUP(N364/30,0))))</f>
        <v>1</v>
      </c>
      <c r="P364" s="113">
        <v>9</v>
      </c>
      <c r="Q364" s="114">
        <f>IF(P364=0,0,IF(P364&lt;10,1,IF(MOD(P364,40)&lt;10,ROUNDDOWN(P364/40,0),ROUNDUP(P364/40,0))))</f>
        <v>1</v>
      </c>
      <c r="R364" s="113">
        <v>6</v>
      </c>
      <c r="S364" s="114">
        <f>IF(R364=0,0,IF(R364&lt;10,1,IF(MOD(R364,40)&lt;10,ROUNDDOWN(R364/40,0),ROUNDUP(R364/40,0))))</f>
        <v>1</v>
      </c>
      <c r="T364" s="113">
        <v>12</v>
      </c>
      <c r="U364" s="114">
        <f>IF(T364=0,0,IF(T364&lt;10,1,IF(MOD(T364,40)&lt;10,ROUNDDOWN(T364/40,0),ROUNDUP(T364/40,0))))</f>
        <v>1</v>
      </c>
      <c r="V364" s="113">
        <v>4</v>
      </c>
      <c r="W364" s="114">
        <f>IF(V364=0,0,IF(V364&lt;10,1,IF(MOD(V364,40)&lt;10,ROUNDDOWN(V364/40,0),ROUNDUP(V364/40,0))))</f>
        <v>1</v>
      </c>
      <c r="X364" s="113">
        <v>12</v>
      </c>
      <c r="Y364" s="114">
        <f>IF(X364=0,0,IF(X364&lt;10,1,IF(MOD(X364,40)&lt;10,ROUNDDOWN(X364/40,0),ROUNDUP(X364/40,0))))</f>
        <v>1</v>
      </c>
      <c r="Z364" s="113">
        <v>14</v>
      </c>
      <c r="AA364" s="114">
        <f>IF(Z364=0,0,IF(Z364&lt;10,1,IF(MOD(Z364,40)&lt;10,ROUNDDOWN(Z364/40,0),ROUNDUP(Z364/40,0))))</f>
        <v>1</v>
      </c>
      <c r="AB364" s="113"/>
      <c r="AC364" s="114">
        <f>IF(AB364=0,0,IF(AB364&lt;10,1,IF(MOD(AB364,40)&lt;10,ROUNDDOWN(AB364/40,0),ROUNDUP(AB364/40,0))))</f>
        <v>0</v>
      </c>
      <c r="AD364" s="113"/>
      <c r="AE364" s="114">
        <f>IF(AD364=0,0,IF(AD364&lt;10,1,IF(MOD(AD364,40)&lt;10,ROUNDDOWN(AD364/40,0),ROUNDUP(AD364/40,0))))</f>
        <v>0</v>
      </c>
      <c r="AF364" s="114"/>
      <c r="AG364" s="114">
        <f>IF(AF364=0,0,IF(AF364&lt;10,1,IF(MOD(AF364,40)&lt;10,ROUNDDOWN(AF364/40,0),ROUNDUP(AF364/40,0))))</f>
        <v>0</v>
      </c>
      <c r="AH364" s="113"/>
      <c r="AI364" s="114">
        <f>IF(AH364=0,0,IF(AH364&lt;10,1,IF(MOD(AH364,40)&lt;10,ROUNDDOWN(AH364/40,0),ROUNDUP(AH364/40,0))))</f>
        <v>0</v>
      </c>
      <c r="AJ364" s="113"/>
      <c r="AK364" s="114">
        <f>IF(AJ364=0,0,IF(AJ364&lt;10,1,IF(MOD(AJ364,40)&lt;10,ROUNDDOWN(AJ364/40,0),ROUNDUP(AJ364/40,0))))</f>
        <v>0</v>
      </c>
      <c r="AL364" s="113"/>
      <c r="AM364" s="114">
        <f>IF(AL364=0,0,IF(AL364&lt;10,1,IF(MOD(AL364,40)&lt;10,ROUNDDOWN(AL364/40,0),ROUNDUP(AL364/40,0))))</f>
        <v>0</v>
      </c>
      <c r="AN364" s="113">
        <f>SUM(J364+L364+N364+P364+R364+T364+V364+X364+Z364+AB364+AD364+AF364+AH364+AJ364+AL364)</f>
        <v>58</v>
      </c>
      <c r="AO364" s="113">
        <f>SUM(K364+M364+O364+Q364+S364+U364+W364+Y364+AA364+AC364+AE364+AG364+AI364+AK364+AM364)</f>
        <v>7</v>
      </c>
      <c r="AP364" s="113">
        <v>1</v>
      </c>
      <c r="AQ364" s="113">
        <v>3</v>
      </c>
      <c r="AR364" s="113">
        <f>SUM(AP364:AQ364)</f>
        <v>4</v>
      </c>
      <c r="AS364" s="142">
        <v>1</v>
      </c>
      <c r="AT364" s="185">
        <v>0</v>
      </c>
      <c r="AU364" s="142">
        <v>3</v>
      </c>
      <c r="AV364" s="185">
        <v>0</v>
      </c>
      <c r="AW364" s="142">
        <f>SUM(AS364:AV364)</f>
        <v>4</v>
      </c>
      <c r="AX364" s="128">
        <f>IF(AN364&lt;=0,0,IF(AN364&lt;=359,1,IF(AN364&lt;=719,2,IF(AN364&lt;=1079,3,IF(AN364&lt;=1679,4,IF(AN364&lt;=1680,5,IF(AN364&lt;=1680,1,5)))))))</f>
        <v>1</v>
      </c>
      <c r="AY364" s="129">
        <f>IF(AN364&gt;120,ROUND(((((K364+M364+O364)*30)+(J364+L364+N364))/50+(((Q364+S364+U364+W364+Y364+AA364)*40)+(P364+R364+T364+V364+X364+Z364))/50+(AC364+AE364+AG364+AI364+AK364+AM364)*2),0),IF((J364+L364+N364+P364+R364+T364+V364+X364+Z364)&lt;=0,0,IF((J364+L364+N364+P364+R364+T364+V364+X364+Z364)&lt;=20,1,IF((J364+L364+N364+P364+R364+T364+V364+X364+Z364)&lt;=40,2,IF((J364+L364+N364+P364+R364+T364+V364+X364+Z364)&lt;=60,3,IF((J364+L364+N364+P364+R364+T364+V364+X364+Z364)&lt;=80,4,IF((J364+L364+N364+P364+R364+T364+V364+X364+Z364)&lt;=100,5,IF((J364+L364+N364+P364+R364+T364+V364+X364+Z364)&lt;=120,6,0)))))))+((AC364+AE364+AG364+AI364+AK364+AM364)*2))</f>
        <v>3</v>
      </c>
      <c r="AZ364" s="113">
        <f>SUM(AX364:AY364)</f>
        <v>4</v>
      </c>
      <c r="BA364" s="113">
        <f>SUM(AP364)-AX364</f>
        <v>0</v>
      </c>
      <c r="BB364" s="113">
        <f>SUM(AQ364)-AY364</f>
        <v>0</v>
      </c>
      <c r="BC364" s="113">
        <f>SUM(AR364)-AZ364</f>
        <v>0</v>
      </c>
      <c r="BD364" s="130">
        <f>SUM(BC364)/AZ364*100</f>
        <v>0</v>
      </c>
      <c r="BE364" s="113">
        <v>0</v>
      </c>
      <c r="BF364" s="113"/>
      <c r="BG364" s="113"/>
      <c r="BH364" s="113">
        <f>SUM(BC364)-BE364-BF364+BG364</f>
        <v>0</v>
      </c>
      <c r="BI364" s="130">
        <f>SUM(BH364)/AZ364*100</f>
        <v>0</v>
      </c>
      <c r="BK364" s="112"/>
      <c r="BL364" s="150"/>
      <c r="BM364" s="112"/>
      <c r="BN364" s="112"/>
      <c r="BO364" s="112"/>
      <c r="BP364" s="112"/>
      <c r="BQ364" s="112"/>
      <c r="BR364" s="112"/>
      <c r="BS364" s="112"/>
      <c r="BT364" s="112"/>
      <c r="BU364" s="112"/>
      <c r="BV364" s="112"/>
      <c r="BW364" s="112"/>
      <c r="BX364" s="112"/>
      <c r="BY364" s="112"/>
      <c r="BZ364" s="112"/>
      <c r="CA364" s="112"/>
      <c r="CB364" s="112"/>
      <c r="CC364" s="112"/>
      <c r="CD364" s="112"/>
      <c r="CE364" s="112"/>
      <c r="CF364" s="112"/>
      <c r="CG364" s="112"/>
      <c r="CH364" s="112"/>
      <c r="CI364" s="112"/>
      <c r="CJ364" s="112"/>
      <c r="CK364" s="112"/>
      <c r="CL364" s="112"/>
      <c r="CM364" s="112"/>
      <c r="CN364" s="112"/>
      <c r="CO364" s="112"/>
    </row>
    <row r="365" spans="1:93" s="161" customFormat="1">
      <c r="A365" s="154"/>
      <c r="B365" s="154"/>
      <c r="C365" s="155" t="s">
        <v>369</v>
      </c>
      <c r="D365" s="155"/>
      <c r="E365" s="155"/>
      <c r="F365" s="155"/>
      <c r="G365" s="154"/>
      <c r="H365" s="154"/>
      <c r="I365" s="154"/>
      <c r="J365" s="156" t="s">
        <v>388</v>
      </c>
      <c r="K365" s="157"/>
      <c r="L365" s="154"/>
      <c r="M365" s="157"/>
      <c r="N365" s="154"/>
      <c r="O365" s="157"/>
      <c r="P365" s="154"/>
      <c r="Q365" s="157"/>
      <c r="R365" s="154"/>
      <c r="S365" s="157"/>
      <c r="T365" s="154"/>
      <c r="U365" s="157"/>
      <c r="V365" s="154"/>
      <c r="W365" s="157"/>
      <c r="X365" s="154"/>
      <c r="Y365" s="157"/>
      <c r="Z365" s="154"/>
      <c r="AA365" s="157"/>
      <c r="AB365" s="154"/>
      <c r="AC365" s="157"/>
      <c r="AD365" s="154"/>
      <c r="AE365" s="157"/>
      <c r="AF365" s="157"/>
      <c r="AG365" s="157"/>
      <c r="AH365" s="154"/>
      <c r="AI365" s="157"/>
      <c r="AJ365" s="154"/>
      <c r="AK365" s="157"/>
      <c r="AL365" s="154"/>
      <c r="AM365" s="157"/>
      <c r="AN365" s="154"/>
      <c r="AO365" s="154"/>
      <c r="AP365" s="154"/>
      <c r="AQ365" s="154"/>
      <c r="AR365" s="154"/>
      <c r="AS365" s="154"/>
      <c r="AT365" s="185"/>
      <c r="AU365" s="154"/>
      <c r="AV365" s="185"/>
      <c r="AW365" s="154"/>
      <c r="AX365" s="158"/>
      <c r="AY365" s="159"/>
      <c r="AZ365" s="154"/>
      <c r="BA365" s="154"/>
      <c r="BB365" s="154"/>
      <c r="BC365" s="154"/>
      <c r="BD365" s="160"/>
      <c r="BE365" s="154"/>
      <c r="BF365" s="154"/>
      <c r="BG365" s="154"/>
      <c r="BH365" s="154"/>
      <c r="BI365" s="160"/>
      <c r="BK365" s="162"/>
      <c r="BL365" s="150"/>
      <c r="BM365" s="162"/>
      <c r="BN365" s="162"/>
      <c r="BO365" s="162"/>
      <c r="BP365" s="162"/>
      <c r="BQ365" s="162"/>
      <c r="BR365" s="162"/>
      <c r="BS365" s="162"/>
      <c r="BT365" s="162"/>
      <c r="BU365" s="162"/>
      <c r="BV365" s="162"/>
      <c r="BW365" s="162"/>
      <c r="BX365" s="162"/>
      <c r="BY365" s="162"/>
      <c r="BZ365" s="162"/>
      <c r="CA365" s="162"/>
      <c r="CB365" s="162"/>
      <c r="CC365" s="162"/>
      <c r="CD365" s="162"/>
      <c r="CE365" s="162"/>
      <c r="CF365" s="162"/>
      <c r="CG365" s="162"/>
      <c r="CH365" s="162"/>
      <c r="CI365" s="162"/>
      <c r="CJ365" s="162"/>
      <c r="CK365" s="162"/>
      <c r="CL365" s="162"/>
      <c r="CM365" s="162"/>
      <c r="CN365" s="162"/>
      <c r="CO365" s="162"/>
    </row>
    <row r="366" spans="1:93" s="161" customFormat="1">
      <c r="A366" s="154"/>
      <c r="B366" s="154"/>
      <c r="C366" s="155" t="s">
        <v>513</v>
      </c>
      <c r="D366" s="155"/>
      <c r="E366" s="155"/>
      <c r="F366" s="155"/>
      <c r="G366" s="154"/>
      <c r="H366" s="154"/>
      <c r="I366" s="154"/>
      <c r="J366" s="156" t="s">
        <v>648</v>
      </c>
      <c r="K366" s="157"/>
      <c r="L366" s="154"/>
      <c r="M366" s="157"/>
      <c r="N366" s="154"/>
      <c r="O366" s="157"/>
      <c r="P366" s="154"/>
      <c r="Q366" s="157"/>
      <c r="R366" s="154"/>
      <c r="S366" s="157"/>
      <c r="T366" s="154"/>
      <c r="U366" s="157"/>
      <c r="V366" s="154"/>
      <c r="W366" s="157"/>
      <c r="X366" s="154"/>
      <c r="Y366" s="157"/>
      <c r="Z366" s="154"/>
      <c r="AA366" s="157"/>
      <c r="AB366" s="154"/>
      <c r="AC366" s="157"/>
      <c r="AD366" s="154"/>
      <c r="AE366" s="157"/>
      <c r="AF366" s="157"/>
      <c r="AG366" s="157"/>
      <c r="AH366" s="154"/>
      <c r="AI366" s="157"/>
      <c r="AJ366" s="154"/>
      <c r="AK366" s="157"/>
      <c r="AL366" s="154"/>
      <c r="AM366" s="157"/>
      <c r="AN366" s="154"/>
      <c r="AO366" s="154"/>
      <c r="AP366" s="154"/>
      <c r="AQ366" s="154"/>
      <c r="AR366" s="154"/>
      <c r="AS366" s="154"/>
      <c r="AT366" s="185"/>
      <c r="AU366" s="154"/>
      <c r="AV366" s="185"/>
      <c r="AW366" s="154"/>
      <c r="AX366" s="158"/>
      <c r="AY366" s="159"/>
      <c r="AZ366" s="154"/>
      <c r="BA366" s="154"/>
      <c r="BB366" s="154"/>
      <c r="BC366" s="154"/>
      <c r="BD366" s="160"/>
      <c r="BE366" s="154"/>
      <c r="BF366" s="154"/>
      <c r="BG366" s="154"/>
      <c r="BH366" s="154"/>
      <c r="BI366" s="160"/>
      <c r="BK366" s="162"/>
      <c r="BL366" s="150"/>
      <c r="BM366" s="162"/>
      <c r="BN366" s="162"/>
      <c r="BO366" s="162"/>
      <c r="BP366" s="162"/>
      <c r="BQ366" s="162"/>
      <c r="BR366" s="162"/>
      <c r="BS366" s="162"/>
      <c r="BT366" s="162"/>
      <c r="BU366" s="162"/>
      <c r="BV366" s="162"/>
      <c r="BW366" s="162"/>
      <c r="BX366" s="162"/>
      <c r="BY366" s="162"/>
      <c r="BZ366" s="162"/>
      <c r="CA366" s="162"/>
      <c r="CB366" s="162"/>
      <c r="CC366" s="162"/>
      <c r="CD366" s="162"/>
      <c r="CE366" s="162"/>
      <c r="CF366" s="162"/>
      <c r="CG366" s="162"/>
      <c r="CH366" s="162"/>
      <c r="CI366" s="162"/>
      <c r="CJ366" s="162"/>
      <c r="CK366" s="162"/>
      <c r="CL366" s="162"/>
      <c r="CM366" s="162"/>
      <c r="CN366" s="162"/>
      <c r="CO366" s="162"/>
    </row>
    <row r="367" spans="1:93" s="111" customFormat="1">
      <c r="A367" s="113">
        <v>120</v>
      </c>
      <c r="B367" s="113">
        <v>40010030</v>
      </c>
      <c r="C367" s="126" t="s">
        <v>406</v>
      </c>
      <c r="D367" s="126" t="s">
        <v>190</v>
      </c>
      <c r="E367" s="126" t="s">
        <v>183</v>
      </c>
      <c r="F367" s="126" t="s">
        <v>181</v>
      </c>
      <c r="G367" s="113">
        <v>13</v>
      </c>
      <c r="H367" s="113">
        <v>1</v>
      </c>
      <c r="I367" s="113" t="s">
        <v>283</v>
      </c>
      <c r="J367" s="113">
        <v>4</v>
      </c>
      <c r="K367" s="114">
        <f>IF(J367=0,0,IF(J367&lt;10,1,IF(MOD(J367,30)&lt;10,ROUNDDOWN(J367/30,0),ROUNDUP(J367/30,0))))</f>
        <v>1</v>
      </c>
      <c r="L367" s="113">
        <v>5</v>
      </c>
      <c r="M367" s="114">
        <f>IF(L367=0,0,IF(L367&lt;10,1,IF(MOD(L367,30)&lt;10,ROUNDDOWN(L367/30,0),ROUNDUP(L367/30,0))))</f>
        <v>1</v>
      </c>
      <c r="N367" s="113">
        <v>7</v>
      </c>
      <c r="O367" s="114">
        <f>IF(N367=0,0,IF(N367&lt;10,1,IF(MOD(N367,30)&lt;10,ROUNDDOWN(N367/30,0),ROUNDUP(N367/30,0))))</f>
        <v>1</v>
      </c>
      <c r="P367" s="113">
        <v>10</v>
      </c>
      <c r="Q367" s="114">
        <f>IF(P367=0,0,IF(P367&lt;10,1,IF(MOD(P367,40)&lt;10,ROUNDDOWN(P367/40,0),ROUNDUP(P367/40,0))))</f>
        <v>1</v>
      </c>
      <c r="R367" s="113">
        <v>5</v>
      </c>
      <c r="S367" s="114">
        <f>IF(R367=0,0,IF(R367&lt;10,1,IF(MOD(R367,40)&lt;10,ROUNDDOWN(R367/40,0),ROUNDUP(R367/40,0))))</f>
        <v>1</v>
      </c>
      <c r="T367" s="113">
        <v>14</v>
      </c>
      <c r="U367" s="114">
        <f>IF(T367=0,0,IF(T367&lt;10,1,IF(MOD(T367,40)&lt;10,ROUNDDOWN(T367/40,0),ROUNDUP(T367/40,0))))</f>
        <v>1</v>
      </c>
      <c r="V367" s="113">
        <v>12</v>
      </c>
      <c r="W367" s="114">
        <f>IF(V367=0,0,IF(V367&lt;10,1,IF(MOD(V367,40)&lt;10,ROUNDDOWN(V367/40,0),ROUNDUP(V367/40,0))))</f>
        <v>1</v>
      </c>
      <c r="X367" s="113">
        <v>13</v>
      </c>
      <c r="Y367" s="114">
        <f>IF(X367=0,0,IF(X367&lt;10,1,IF(MOD(X367,40)&lt;10,ROUNDDOWN(X367/40,0),ROUNDUP(X367/40,0))))</f>
        <v>1</v>
      </c>
      <c r="Z367" s="113">
        <v>12</v>
      </c>
      <c r="AA367" s="114">
        <f>IF(Z367=0,0,IF(Z367&lt;10,1,IF(MOD(Z367,40)&lt;10,ROUNDDOWN(Z367/40,0),ROUNDUP(Z367/40,0))))</f>
        <v>1</v>
      </c>
      <c r="AB367" s="113"/>
      <c r="AC367" s="114">
        <f>IF(AB367=0,0,IF(AB367&lt;10,1,IF(MOD(AB367,40)&lt;10,ROUNDDOWN(AB367/40,0),ROUNDUP(AB367/40,0))))</f>
        <v>0</v>
      </c>
      <c r="AD367" s="113"/>
      <c r="AE367" s="114">
        <f>IF(AD367=0,0,IF(AD367&lt;10,1,IF(MOD(AD367,40)&lt;10,ROUNDDOWN(AD367/40,0),ROUNDUP(AD367/40,0))))</f>
        <v>0</v>
      </c>
      <c r="AF367" s="114"/>
      <c r="AG367" s="114">
        <f>IF(AF367=0,0,IF(AF367&lt;10,1,IF(MOD(AF367,40)&lt;10,ROUNDDOWN(AF367/40,0),ROUNDUP(AF367/40,0))))</f>
        <v>0</v>
      </c>
      <c r="AH367" s="113"/>
      <c r="AI367" s="114">
        <f>IF(AH367=0,0,IF(AH367&lt;10,1,IF(MOD(AH367,40)&lt;10,ROUNDDOWN(AH367/40,0),ROUNDUP(AH367/40,0))))</f>
        <v>0</v>
      </c>
      <c r="AJ367" s="113"/>
      <c r="AK367" s="114">
        <f>IF(AJ367=0,0,IF(AJ367&lt;10,1,IF(MOD(AJ367,40)&lt;10,ROUNDDOWN(AJ367/40,0),ROUNDUP(AJ367/40,0))))</f>
        <v>0</v>
      </c>
      <c r="AL367" s="113"/>
      <c r="AM367" s="114">
        <f>IF(AL367=0,0,IF(AL367&lt;10,1,IF(MOD(AL367,40)&lt;10,ROUNDDOWN(AL367/40,0),ROUNDUP(AL367/40,0))))</f>
        <v>0</v>
      </c>
      <c r="AN367" s="113">
        <f>SUM(J367+L367+N367+P367+R367+T367+V367+X367+Z367+AB367+AD367+AF367+AH367+AJ367+AL367)</f>
        <v>82</v>
      </c>
      <c r="AO367" s="113">
        <f>SUM(K367+M367+O367+Q367+S367+U367+W367+Y367+AA367+AC367+AE367+AG367+AI367+AK367+AM367)</f>
        <v>9</v>
      </c>
      <c r="AP367" s="113">
        <v>1</v>
      </c>
      <c r="AQ367" s="113">
        <v>5</v>
      </c>
      <c r="AR367" s="113">
        <f>SUM(AP367:AQ367)</f>
        <v>6</v>
      </c>
      <c r="AS367" s="142">
        <v>1</v>
      </c>
      <c r="AT367" s="185">
        <v>0</v>
      </c>
      <c r="AU367" s="142">
        <v>5</v>
      </c>
      <c r="AV367" s="185">
        <v>0</v>
      </c>
      <c r="AW367" s="142">
        <f>SUM(AS367:AV367)</f>
        <v>6</v>
      </c>
      <c r="AX367" s="128">
        <f>IF(AN367&lt;=0,0,IF(AN367&lt;=359,1,IF(AN367&lt;=719,2,IF(AN367&lt;=1079,3,IF(AN367&lt;=1679,4,IF(AN367&lt;=1680,5,IF(AN367&lt;=1680,1,5)))))))</f>
        <v>1</v>
      </c>
      <c r="AY367" s="129">
        <f>IF(AN367&gt;120,ROUND(((((K367+M367+O367)*30)+(J367+L367+N367))/50+(((Q367+S367+U367+W367+Y367+AA367)*40)+(P367+R367+T367+V367+X367+Z367))/50+(AC367+AE367+AG367+AI367+AK367+AM367)*2),0),IF((J367+L367+N367+P367+R367+T367+V367+X367+Z367)&lt;=0,0,IF((J367+L367+N367+P367+R367+T367+V367+X367+Z367)&lt;=20,1,IF((J367+L367+N367+P367+R367+T367+V367+X367+Z367)&lt;=40,2,IF((J367+L367+N367+P367+R367+T367+V367+X367+Z367)&lt;=60,3,IF((J367+L367+N367+P367+R367+T367+V367+X367+Z367)&lt;=80,4,IF((J367+L367+N367+P367+R367+T367+V367+X367+Z367)&lt;=100,5,IF((J367+L367+N367+P367+R367+T367+V367+X367+Z367)&lt;=120,6,0)))))))+((AC367+AE367+AG367+AI367+AK367+AM367)*2))</f>
        <v>5</v>
      </c>
      <c r="AZ367" s="113">
        <f>SUM(AX367:AY367)</f>
        <v>6</v>
      </c>
      <c r="BA367" s="113">
        <f>SUM(AP367)-AX367</f>
        <v>0</v>
      </c>
      <c r="BB367" s="113">
        <f>SUM(AQ367)-AY367</f>
        <v>0</v>
      </c>
      <c r="BC367" s="113">
        <f>SUM(AR367)-AZ367</f>
        <v>0</v>
      </c>
      <c r="BD367" s="130">
        <f>SUM(BC367)/AZ367*100</f>
        <v>0</v>
      </c>
      <c r="BE367" s="113">
        <v>3</v>
      </c>
      <c r="BF367" s="113"/>
      <c r="BG367" s="113"/>
      <c r="BH367" s="113">
        <f>SUM(BC367)-BE367-BF367+BG367</f>
        <v>-3</v>
      </c>
      <c r="BI367" s="130">
        <f>SUM(BH367)/AZ367*100</f>
        <v>-50</v>
      </c>
      <c r="BK367" s="112"/>
      <c r="BL367" s="150"/>
      <c r="BM367" s="112"/>
      <c r="BN367" s="112"/>
      <c r="BO367" s="112"/>
      <c r="BP367" s="112"/>
      <c r="BQ367" s="112"/>
      <c r="BR367" s="112"/>
      <c r="BS367" s="112"/>
      <c r="BT367" s="112"/>
      <c r="BU367" s="112"/>
      <c r="BV367" s="112"/>
      <c r="BW367" s="112"/>
      <c r="BX367" s="112"/>
      <c r="BY367" s="112"/>
      <c r="BZ367" s="112"/>
      <c r="CA367" s="112"/>
      <c r="CB367" s="112"/>
      <c r="CC367" s="112"/>
      <c r="CD367" s="112"/>
      <c r="CE367" s="112"/>
      <c r="CF367" s="112"/>
      <c r="CG367" s="112"/>
      <c r="CH367" s="112"/>
      <c r="CI367" s="112"/>
      <c r="CJ367" s="112"/>
      <c r="CK367" s="112"/>
      <c r="CL367" s="112"/>
      <c r="CM367" s="112"/>
      <c r="CN367" s="112"/>
      <c r="CO367" s="112"/>
    </row>
    <row r="368" spans="1:93" s="161" customFormat="1">
      <c r="A368" s="154"/>
      <c r="B368" s="154"/>
      <c r="C368" s="155" t="s">
        <v>369</v>
      </c>
      <c r="D368" s="155"/>
      <c r="E368" s="155"/>
      <c r="F368" s="155"/>
      <c r="G368" s="154"/>
      <c r="H368" s="154"/>
      <c r="I368" s="154"/>
      <c r="J368" s="156" t="s">
        <v>407</v>
      </c>
      <c r="K368" s="157"/>
      <c r="L368" s="154"/>
      <c r="M368" s="157"/>
      <c r="N368" s="154"/>
      <c r="O368" s="157"/>
      <c r="P368" s="154"/>
      <c r="Q368" s="157"/>
      <c r="R368" s="154"/>
      <c r="S368" s="157"/>
      <c r="T368" s="154"/>
      <c r="U368" s="157"/>
      <c r="V368" s="154"/>
      <c r="W368" s="157"/>
      <c r="X368" s="154"/>
      <c r="Y368" s="157"/>
      <c r="Z368" s="154"/>
      <c r="AA368" s="157"/>
      <c r="AB368" s="154"/>
      <c r="AC368" s="157"/>
      <c r="AD368" s="154"/>
      <c r="AE368" s="157"/>
      <c r="AF368" s="157"/>
      <c r="AG368" s="157"/>
      <c r="AH368" s="154"/>
      <c r="AI368" s="157"/>
      <c r="AJ368" s="154"/>
      <c r="AK368" s="157"/>
      <c r="AL368" s="154"/>
      <c r="AM368" s="157"/>
      <c r="AN368" s="154"/>
      <c r="AO368" s="154"/>
      <c r="AP368" s="154"/>
      <c r="AQ368" s="154"/>
      <c r="AR368" s="154"/>
      <c r="AS368" s="154"/>
      <c r="AT368" s="185"/>
      <c r="AU368" s="154"/>
      <c r="AV368" s="185"/>
      <c r="AW368" s="154"/>
      <c r="AX368" s="158"/>
      <c r="AY368" s="159"/>
      <c r="AZ368" s="154"/>
      <c r="BA368" s="154"/>
      <c r="BB368" s="154"/>
      <c r="BC368" s="154"/>
      <c r="BD368" s="160"/>
      <c r="BE368" s="154"/>
      <c r="BF368" s="154"/>
      <c r="BG368" s="154"/>
      <c r="BH368" s="154"/>
      <c r="BI368" s="160"/>
      <c r="BK368" s="162"/>
      <c r="BL368" s="150"/>
      <c r="BM368" s="162"/>
      <c r="BN368" s="162"/>
      <c r="BO368" s="162"/>
      <c r="BP368" s="162"/>
      <c r="BQ368" s="162"/>
      <c r="BR368" s="162"/>
      <c r="BS368" s="162"/>
      <c r="BT368" s="162"/>
      <c r="BU368" s="162"/>
      <c r="BV368" s="162"/>
      <c r="BW368" s="162"/>
      <c r="BX368" s="162"/>
      <c r="BY368" s="162"/>
      <c r="BZ368" s="162"/>
      <c r="CA368" s="162"/>
      <c r="CB368" s="162"/>
      <c r="CC368" s="162"/>
      <c r="CD368" s="162"/>
      <c r="CE368" s="162"/>
      <c r="CF368" s="162"/>
      <c r="CG368" s="162"/>
      <c r="CH368" s="162"/>
      <c r="CI368" s="162"/>
      <c r="CJ368" s="162"/>
      <c r="CK368" s="162"/>
      <c r="CL368" s="162"/>
      <c r="CM368" s="162"/>
      <c r="CN368" s="162"/>
      <c r="CO368" s="162"/>
    </row>
    <row r="369" spans="1:93" s="161" customFormat="1">
      <c r="A369" s="154"/>
      <c r="B369" s="154"/>
      <c r="C369" s="155" t="s">
        <v>513</v>
      </c>
      <c r="D369" s="155"/>
      <c r="E369" s="155"/>
      <c r="F369" s="155"/>
      <c r="G369" s="154"/>
      <c r="H369" s="154"/>
      <c r="I369" s="154"/>
      <c r="J369" s="156" t="s">
        <v>650</v>
      </c>
      <c r="K369" s="157"/>
      <c r="L369" s="154"/>
      <c r="M369" s="157"/>
      <c r="N369" s="154"/>
      <c r="O369" s="157"/>
      <c r="P369" s="154"/>
      <c r="Q369" s="157"/>
      <c r="R369" s="154"/>
      <c r="S369" s="157"/>
      <c r="T369" s="154"/>
      <c r="U369" s="157"/>
      <c r="V369" s="154"/>
      <c r="W369" s="157"/>
      <c r="X369" s="154"/>
      <c r="Y369" s="157"/>
      <c r="Z369" s="154"/>
      <c r="AA369" s="157"/>
      <c r="AB369" s="154"/>
      <c r="AC369" s="157"/>
      <c r="AD369" s="154"/>
      <c r="AE369" s="157"/>
      <c r="AF369" s="157"/>
      <c r="AG369" s="157"/>
      <c r="AH369" s="154"/>
      <c r="AI369" s="157"/>
      <c r="AJ369" s="154"/>
      <c r="AK369" s="157"/>
      <c r="AL369" s="154"/>
      <c r="AM369" s="157"/>
      <c r="AN369" s="154"/>
      <c r="AO369" s="154"/>
      <c r="AP369" s="154"/>
      <c r="AQ369" s="154"/>
      <c r="AR369" s="154"/>
      <c r="AS369" s="154"/>
      <c r="AT369" s="185"/>
      <c r="AU369" s="154"/>
      <c r="AV369" s="185"/>
      <c r="AW369" s="154"/>
      <c r="AX369" s="158"/>
      <c r="AY369" s="159"/>
      <c r="AZ369" s="154"/>
      <c r="BA369" s="154"/>
      <c r="BB369" s="154"/>
      <c r="BC369" s="154"/>
      <c r="BD369" s="160"/>
      <c r="BE369" s="154"/>
      <c r="BF369" s="154"/>
      <c r="BG369" s="154"/>
      <c r="BH369" s="154"/>
      <c r="BI369" s="160"/>
      <c r="BK369" s="162"/>
      <c r="BL369" s="150"/>
      <c r="BM369" s="162"/>
      <c r="BN369" s="162"/>
      <c r="BO369" s="162"/>
      <c r="BP369" s="162"/>
      <c r="BQ369" s="162"/>
      <c r="BR369" s="162"/>
      <c r="BS369" s="162"/>
      <c r="BT369" s="162"/>
      <c r="BU369" s="162"/>
      <c r="BV369" s="162"/>
      <c r="BW369" s="162"/>
      <c r="BX369" s="162"/>
      <c r="BY369" s="162"/>
      <c r="BZ369" s="162"/>
      <c r="CA369" s="162"/>
      <c r="CB369" s="162"/>
      <c r="CC369" s="162"/>
      <c r="CD369" s="162"/>
      <c r="CE369" s="162"/>
      <c r="CF369" s="162"/>
      <c r="CG369" s="162"/>
      <c r="CH369" s="162"/>
      <c r="CI369" s="162"/>
      <c r="CJ369" s="162"/>
      <c r="CK369" s="162"/>
      <c r="CL369" s="162"/>
      <c r="CM369" s="162"/>
      <c r="CN369" s="162"/>
      <c r="CO369" s="162"/>
    </row>
    <row r="370" spans="1:93" s="111" customFormat="1">
      <c r="A370" s="113">
        <v>121</v>
      </c>
      <c r="B370" s="113">
        <v>40010134</v>
      </c>
      <c r="C370" s="126" t="s">
        <v>139</v>
      </c>
      <c r="D370" s="126" t="s">
        <v>185</v>
      </c>
      <c r="E370" s="126" t="s">
        <v>185</v>
      </c>
      <c r="F370" s="126" t="s">
        <v>181</v>
      </c>
      <c r="G370" s="113">
        <v>20</v>
      </c>
      <c r="H370" s="113">
        <v>4</v>
      </c>
      <c r="I370" s="113" t="s">
        <v>283</v>
      </c>
      <c r="J370" s="113">
        <v>5</v>
      </c>
      <c r="K370" s="114">
        <f>IF(J370=0,0,IF(J370&lt;10,1,IF(MOD(J370,30)&lt;10,ROUNDDOWN(J370/30,0),ROUNDUP(J370/30,0))))</f>
        <v>1</v>
      </c>
      <c r="L370" s="113">
        <v>4</v>
      </c>
      <c r="M370" s="114">
        <f>IF(L370=0,0,IF(L370&lt;10,1,IF(MOD(L370,30)&lt;10,ROUNDDOWN(L370/30,0),ROUNDUP(L370/30,0))))</f>
        <v>1</v>
      </c>
      <c r="N370" s="113">
        <v>12</v>
      </c>
      <c r="O370" s="114">
        <f>IF(N370=0,0,IF(N370&lt;10,1,IF(MOD(N370,30)&lt;10,ROUNDDOWN(N370/30,0),ROUNDUP(N370/30,0))))</f>
        <v>1</v>
      </c>
      <c r="P370" s="113">
        <v>8</v>
      </c>
      <c r="Q370" s="114">
        <f>IF(P370=0,0,IF(P370&lt;10,1,IF(MOD(P370,40)&lt;10,ROUNDDOWN(P370/40,0),ROUNDUP(P370/40,0))))</f>
        <v>1</v>
      </c>
      <c r="R370" s="113">
        <v>9</v>
      </c>
      <c r="S370" s="114">
        <f>IF(R370=0,0,IF(R370&lt;10,1,IF(MOD(R370,40)&lt;10,ROUNDDOWN(R370/40,0),ROUNDUP(R370/40,0))))</f>
        <v>1</v>
      </c>
      <c r="T370" s="113">
        <v>10</v>
      </c>
      <c r="U370" s="114">
        <f>IF(T370=0,0,IF(T370&lt;10,1,IF(MOD(T370,40)&lt;10,ROUNDDOWN(T370/40,0),ROUNDUP(T370/40,0))))</f>
        <v>1</v>
      </c>
      <c r="V370" s="113">
        <v>13</v>
      </c>
      <c r="W370" s="114">
        <f>IF(V370=0,0,IF(V370&lt;10,1,IF(MOD(V370,40)&lt;10,ROUNDDOWN(V370/40,0),ROUNDUP(V370/40,0))))</f>
        <v>1</v>
      </c>
      <c r="X370" s="113">
        <v>13</v>
      </c>
      <c r="Y370" s="114">
        <f>IF(X370=0,0,IF(X370&lt;10,1,IF(MOD(X370,40)&lt;10,ROUNDDOWN(X370/40,0),ROUNDUP(X370/40,0))))</f>
        <v>1</v>
      </c>
      <c r="Z370" s="113">
        <v>17</v>
      </c>
      <c r="AA370" s="114">
        <f>IF(Z370=0,0,IF(Z370&lt;10,1,IF(MOD(Z370,40)&lt;10,ROUNDDOWN(Z370/40,0),ROUNDUP(Z370/40,0))))</f>
        <v>1</v>
      </c>
      <c r="AB370" s="113"/>
      <c r="AC370" s="114">
        <f>IF(AB370=0,0,IF(AB370&lt;10,1,IF(MOD(AB370,40)&lt;10,ROUNDDOWN(AB370/40,0),ROUNDUP(AB370/40,0))))</f>
        <v>0</v>
      </c>
      <c r="AD370" s="113"/>
      <c r="AE370" s="114">
        <f>IF(AD370=0,0,IF(AD370&lt;10,1,IF(MOD(AD370,40)&lt;10,ROUNDDOWN(AD370/40,0),ROUNDUP(AD370/40,0))))</f>
        <v>0</v>
      </c>
      <c r="AF370" s="114"/>
      <c r="AG370" s="114">
        <f>IF(AF370=0,0,IF(AF370&lt;10,1,IF(MOD(AF370,40)&lt;10,ROUNDDOWN(AF370/40,0),ROUNDUP(AF370/40,0))))</f>
        <v>0</v>
      </c>
      <c r="AH370" s="113"/>
      <c r="AI370" s="114">
        <f>IF(AH370=0,0,IF(AH370&lt;10,1,IF(MOD(AH370,40)&lt;10,ROUNDDOWN(AH370/40,0),ROUNDUP(AH370/40,0))))</f>
        <v>0</v>
      </c>
      <c r="AJ370" s="113"/>
      <c r="AK370" s="114">
        <f>IF(AJ370=0,0,IF(AJ370&lt;10,1,IF(MOD(AJ370,40)&lt;10,ROUNDDOWN(AJ370/40,0),ROUNDUP(AJ370/40,0))))</f>
        <v>0</v>
      </c>
      <c r="AL370" s="113"/>
      <c r="AM370" s="114">
        <f>IF(AL370=0,0,IF(AL370&lt;10,1,IF(MOD(AL370,40)&lt;10,ROUNDDOWN(AL370/40,0),ROUNDUP(AL370/40,0))))</f>
        <v>0</v>
      </c>
      <c r="AN370" s="113">
        <f>SUM(J370+L370+N370+P370+R370+T370+V370+X370+Z370+AB370+AD370+AF370+AH370+AJ370+AL370)</f>
        <v>91</v>
      </c>
      <c r="AO370" s="113">
        <f>SUM(K370+M370+O370+Q370+S370+U370+W370+Y370+AA370+AC370+AE370+AG370+AI370+AK370+AM370)</f>
        <v>9</v>
      </c>
      <c r="AP370" s="113">
        <v>1</v>
      </c>
      <c r="AQ370" s="113">
        <v>5</v>
      </c>
      <c r="AR370" s="113">
        <f>SUM(AP370:AQ370)</f>
        <v>6</v>
      </c>
      <c r="AS370" s="142">
        <v>1</v>
      </c>
      <c r="AT370" s="185">
        <v>0</v>
      </c>
      <c r="AU370" s="142">
        <v>5</v>
      </c>
      <c r="AV370" s="185">
        <v>0</v>
      </c>
      <c r="AW370" s="142">
        <f>SUM(AS370:AV370)</f>
        <v>6</v>
      </c>
      <c r="AX370" s="128">
        <f>IF(AN370&lt;=0,0,IF(AN370&lt;=359,1,IF(AN370&lt;=719,2,IF(AN370&lt;=1079,3,IF(AN370&lt;=1679,4,IF(AN370&lt;=1680,5,IF(AN370&lt;=1680,1,5)))))))</f>
        <v>1</v>
      </c>
      <c r="AY370" s="129">
        <f>IF(AN370&gt;120,ROUND(((((K370+M370+O370)*30)+(J370+L370+N370))/50+(((Q370+S370+U370+W370+Y370+AA370)*40)+(P370+R370+T370+V370+X370+Z370))/50+(AC370+AE370+AG370+AI370+AK370+AM370)*2),0),IF((J370+L370+N370+P370+R370+T370+V370+X370+Z370)&lt;=0,0,IF((J370+L370+N370+P370+R370+T370+V370+X370+Z370)&lt;=20,1,IF((J370+L370+N370+P370+R370+T370+V370+X370+Z370)&lt;=40,2,IF((J370+L370+N370+P370+R370+T370+V370+X370+Z370)&lt;=60,3,IF((J370+L370+N370+P370+R370+T370+V370+X370+Z370)&lt;=80,4,IF((J370+L370+N370+P370+R370+T370+V370+X370+Z370)&lt;=100,5,IF((J370+L370+N370+P370+R370+T370+V370+X370+Z370)&lt;=120,6,0)))))))+((AC370+AE370+AG370+AI370+AK370+AM370)*2))</f>
        <v>5</v>
      </c>
      <c r="AZ370" s="113">
        <f>SUM(AX370:AY370)</f>
        <v>6</v>
      </c>
      <c r="BA370" s="113">
        <f>SUM(AP370)-AX370</f>
        <v>0</v>
      </c>
      <c r="BB370" s="113">
        <f>SUM(AQ370)-AY370</f>
        <v>0</v>
      </c>
      <c r="BC370" s="113">
        <f>SUM(AR370)-AZ370</f>
        <v>0</v>
      </c>
      <c r="BD370" s="130">
        <f>SUM(BC370)/AZ370*100</f>
        <v>0</v>
      </c>
      <c r="BE370" s="113">
        <v>2</v>
      </c>
      <c r="BF370" s="113"/>
      <c r="BG370" s="113"/>
      <c r="BH370" s="113">
        <f>SUM(BC370)-BE370-BF370+BG370</f>
        <v>-2</v>
      </c>
      <c r="BI370" s="130">
        <f>SUM(BH370)/AZ370*100</f>
        <v>-33.333333333333329</v>
      </c>
      <c r="BK370" s="112"/>
      <c r="BL370" s="150"/>
      <c r="BM370" s="112"/>
      <c r="BN370" s="112"/>
      <c r="BO370" s="112"/>
      <c r="BP370" s="112"/>
      <c r="BQ370" s="112"/>
      <c r="BR370" s="112"/>
      <c r="BS370" s="112"/>
      <c r="BT370" s="112"/>
      <c r="BU370" s="112"/>
      <c r="BV370" s="112"/>
      <c r="BW370" s="112"/>
      <c r="BX370" s="112"/>
      <c r="BY370" s="112"/>
      <c r="BZ370" s="112"/>
      <c r="CA370" s="112"/>
      <c r="CB370" s="112"/>
      <c r="CC370" s="112"/>
      <c r="CD370" s="112"/>
      <c r="CE370" s="112"/>
      <c r="CF370" s="112"/>
      <c r="CG370" s="112"/>
      <c r="CH370" s="112"/>
      <c r="CI370" s="112"/>
      <c r="CJ370" s="112"/>
      <c r="CK370" s="112"/>
      <c r="CL370" s="112"/>
      <c r="CM370" s="112"/>
      <c r="CN370" s="112"/>
      <c r="CO370" s="112"/>
    </row>
    <row r="371" spans="1:93" s="161" customFormat="1">
      <c r="A371" s="154"/>
      <c r="B371" s="154"/>
      <c r="C371" s="155" t="s">
        <v>369</v>
      </c>
      <c r="D371" s="155"/>
      <c r="E371" s="155"/>
      <c r="F371" s="155"/>
      <c r="G371" s="154"/>
      <c r="H371" s="154"/>
      <c r="I371" s="154"/>
      <c r="J371" s="156" t="s">
        <v>471</v>
      </c>
      <c r="K371" s="157"/>
      <c r="L371" s="154"/>
      <c r="M371" s="157"/>
      <c r="N371" s="154"/>
      <c r="O371" s="157"/>
      <c r="P371" s="154"/>
      <c r="Q371" s="157"/>
      <c r="R371" s="154"/>
      <c r="S371" s="157"/>
      <c r="T371" s="154"/>
      <c r="U371" s="157"/>
      <c r="V371" s="154"/>
      <c r="W371" s="157"/>
      <c r="X371" s="154"/>
      <c r="Y371" s="157"/>
      <c r="Z371" s="154"/>
      <c r="AA371" s="157"/>
      <c r="AB371" s="154"/>
      <c r="AC371" s="157"/>
      <c r="AD371" s="154"/>
      <c r="AE371" s="157"/>
      <c r="AF371" s="157"/>
      <c r="AG371" s="157"/>
      <c r="AH371" s="154"/>
      <c r="AI371" s="157"/>
      <c r="AJ371" s="154"/>
      <c r="AK371" s="157"/>
      <c r="AL371" s="154"/>
      <c r="AM371" s="157"/>
      <c r="AN371" s="163"/>
      <c r="AO371" s="154"/>
      <c r="AP371" s="154"/>
      <c r="AQ371" s="154"/>
      <c r="AR371" s="154"/>
      <c r="AS371" s="154"/>
      <c r="AT371" s="185"/>
      <c r="AU371" s="154"/>
      <c r="AV371" s="185"/>
      <c r="AW371" s="154"/>
      <c r="AX371" s="158"/>
      <c r="AY371" s="159"/>
      <c r="AZ371" s="154"/>
      <c r="BA371" s="154"/>
      <c r="BB371" s="154"/>
      <c r="BC371" s="154"/>
      <c r="BD371" s="160"/>
      <c r="BE371" s="154"/>
      <c r="BF371" s="154"/>
      <c r="BG371" s="154"/>
      <c r="BH371" s="154"/>
      <c r="BI371" s="160"/>
      <c r="BK371" s="162"/>
      <c r="BL371" s="150"/>
      <c r="BM371" s="162"/>
      <c r="BN371" s="162"/>
      <c r="BO371" s="162"/>
      <c r="BP371" s="162"/>
      <c r="BQ371" s="162"/>
      <c r="BR371" s="162"/>
      <c r="BS371" s="162"/>
      <c r="BT371" s="162"/>
      <c r="BU371" s="162"/>
      <c r="BV371" s="162"/>
      <c r="BW371" s="162"/>
      <c r="BX371" s="162"/>
      <c r="BY371" s="162"/>
      <c r="BZ371" s="162"/>
      <c r="CA371" s="162"/>
      <c r="CB371" s="162"/>
      <c r="CC371" s="162"/>
      <c r="CD371" s="162"/>
      <c r="CE371" s="162"/>
      <c r="CF371" s="162"/>
      <c r="CG371" s="162"/>
      <c r="CH371" s="162"/>
      <c r="CI371" s="162"/>
      <c r="CJ371" s="162"/>
      <c r="CK371" s="162"/>
      <c r="CL371" s="162"/>
      <c r="CM371" s="162"/>
      <c r="CN371" s="162"/>
      <c r="CO371" s="162"/>
    </row>
    <row r="372" spans="1:93" s="161" customFormat="1">
      <c r="A372" s="154"/>
      <c r="B372" s="154"/>
      <c r="C372" s="155" t="s">
        <v>513</v>
      </c>
      <c r="D372" s="155"/>
      <c r="E372" s="155"/>
      <c r="F372" s="155"/>
      <c r="G372" s="154"/>
      <c r="H372" s="154"/>
      <c r="I372" s="154"/>
      <c r="J372" s="156" t="s">
        <v>651</v>
      </c>
      <c r="K372" s="157"/>
      <c r="L372" s="154"/>
      <c r="M372" s="157"/>
      <c r="N372" s="154"/>
      <c r="O372" s="157"/>
      <c r="P372" s="154"/>
      <c r="Q372" s="157"/>
      <c r="R372" s="154"/>
      <c r="S372" s="157"/>
      <c r="T372" s="154"/>
      <c r="U372" s="157"/>
      <c r="V372" s="154"/>
      <c r="W372" s="157"/>
      <c r="X372" s="154"/>
      <c r="Y372" s="157"/>
      <c r="Z372" s="154"/>
      <c r="AA372" s="157"/>
      <c r="AB372" s="154"/>
      <c r="AC372" s="157"/>
      <c r="AD372" s="154"/>
      <c r="AE372" s="157"/>
      <c r="AF372" s="157"/>
      <c r="AG372" s="157"/>
      <c r="AH372" s="154"/>
      <c r="AI372" s="157"/>
      <c r="AJ372" s="154"/>
      <c r="AK372" s="157"/>
      <c r="AL372" s="154"/>
      <c r="AM372" s="157"/>
      <c r="AN372" s="163"/>
      <c r="AO372" s="154"/>
      <c r="AP372" s="154"/>
      <c r="AQ372" s="154"/>
      <c r="AR372" s="154"/>
      <c r="AS372" s="154"/>
      <c r="AT372" s="185"/>
      <c r="AU372" s="154"/>
      <c r="AV372" s="185"/>
      <c r="AW372" s="154"/>
      <c r="AX372" s="158"/>
      <c r="AY372" s="159"/>
      <c r="AZ372" s="154"/>
      <c r="BA372" s="154"/>
      <c r="BB372" s="154"/>
      <c r="BC372" s="154"/>
      <c r="BD372" s="160"/>
      <c r="BE372" s="154"/>
      <c r="BF372" s="154"/>
      <c r="BG372" s="154"/>
      <c r="BH372" s="154"/>
      <c r="BI372" s="160"/>
      <c r="BK372" s="162"/>
      <c r="BL372" s="150"/>
      <c r="BM372" s="162"/>
      <c r="BN372" s="162"/>
      <c r="BO372" s="162"/>
      <c r="BP372" s="162"/>
      <c r="BQ372" s="162"/>
      <c r="BR372" s="162"/>
      <c r="BS372" s="162"/>
      <c r="BT372" s="162"/>
      <c r="BU372" s="162"/>
      <c r="BV372" s="162"/>
      <c r="BW372" s="162"/>
      <c r="BX372" s="162"/>
      <c r="BY372" s="162"/>
      <c r="BZ372" s="162"/>
      <c r="CA372" s="162"/>
      <c r="CB372" s="162"/>
      <c r="CC372" s="162"/>
      <c r="CD372" s="162"/>
      <c r="CE372" s="162"/>
      <c r="CF372" s="162"/>
      <c r="CG372" s="162"/>
      <c r="CH372" s="162"/>
      <c r="CI372" s="162"/>
      <c r="CJ372" s="162"/>
      <c r="CK372" s="162"/>
      <c r="CL372" s="162"/>
      <c r="CM372" s="162"/>
      <c r="CN372" s="162"/>
      <c r="CO372" s="162"/>
    </row>
    <row r="373" spans="1:93" s="111" customFormat="1">
      <c r="A373" s="113">
        <v>122</v>
      </c>
      <c r="B373" s="113">
        <v>40010052</v>
      </c>
      <c r="C373" s="126" t="s">
        <v>137</v>
      </c>
      <c r="D373" s="126" t="s">
        <v>193</v>
      </c>
      <c r="E373" s="126" t="s">
        <v>183</v>
      </c>
      <c r="F373" s="126" t="s">
        <v>181</v>
      </c>
      <c r="G373" s="113">
        <v>25</v>
      </c>
      <c r="H373" s="113">
        <v>1</v>
      </c>
      <c r="I373" s="113" t="s">
        <v>283</v>
      </c>
      <c r="J373" s="113">
        <v>10</v>
      </c>
      <c r="K373" s="114">
        <f>IF(J373=0,0,IF(J373&lt;10,1,IF(MOD(J373,30)&lt;10,ROUNDDOWN(J373/30,0),ROUNDUP(J373/30,0))))</f>
        <v>1</v>
      </c>
      <c r="L373" s="113">
        <v>9</v>
      </c>
      <c r="M373" s="114">
        <f>IF(L373=0,0,IF(L373&lt;10,1,IF(MOD(L373,30)&lt;10,ROUNDDOWN(L373/30,0),ROUNDUP(L373/30,0))))</f>
        <v>1</v>
      </c>
      <c r="N373" s="113">
        <v>3</v>
      </c>
      <c r="O373" s="114">
        <f>IF(N373=0,0,IF(N373&lt;10,1,IF(MOD(N373,30)&lt;10,ROUNDDOWN(N373/30,0),ROUNDUP(N373/30,0))))</f>
        <v>1</v>
      </c>
      <c r="P373" s="113">
        <v>9</v>
      </c>
      <c r="Q373" s="114">
        <f>IF(P373=0,0,IF(P373&lt;10,1,IF(MOD(P373,40)&lt;10,ROUNDDOWN(P373/40,0),ROUNDUP(P373/40,0))))</f>
        <v>1</v>
      </c>
      <c r="R373" s="113">
        <v>15</v>
      </c>
      <c r="S373" s="114">
        <f>IF(R373=0,0,IF(R373&lt;10,1,IF(MOD(R373,40)&lt;10,ROUNDDOWN(R373/40,0),ROUNDUP(R373/40,0))))</f>
        <v>1</v>
      </c>
      <c r="T373" s="113">
        <v>12</v>
      </c>
      <c r="U373" s="114">
        <f>IF(T373=0,0,IF(T373&lt;10,1,IF(MOD(T373,40)&lt;10,ROUNDDOWN(T373/40,0),ROUNDUP(T373/40,0))))</f>
        <v>1</v>
      </c>
      <c r="V373" s="113">
        <v>13</v>
      </c>
      <c r="W373" s="114">
        <f>IF(V373=0,0,IF(V373&lt;10,1,IF(MOD(V373,40)&lt;10,ROUNDDOWN(V373/40,0),ROUNDUP(V373/40,0))))</f>
        <v>1</v>
      </c>
      <c r="X373" s="113">
        <v>15</v>
      </c>
      <c r="Y373" s="114">
        <f>IF(X373=0,0,IF(X373&lt;10,1,IF(MOD(X373,40)&lt;10,ROUNDDOWN(X373/40,0),ROUNDUP(X373/40,0))))</f>
        <v>1</v>
      </c>
      <c r="Z373" s="113">
        <v>19</v>
      </c>
      <c r="AA373" s="114">
        <f>IF(Z373=0,0,IF(Z373&lt;10,1,IF(MOD(Z373,40)&lt;10,ROUNDDOWN(Z373/40,0),ROUNDUP(Z373/40,0))))</f>
        <v>1</v>
      </c>
      <c r="AB373" s="113"/>
      <c r="AC373" s="114">
        <f>IF(AB373=0,0,IF(AB373&lt;10,1,IF(MOD(AB373,40)&lt;10,ROUNDDOWN(AB373/40,0),ROUNDUP(AB373/40,0))))</f>
        <v>0</v>
      </c>
      <c r="AD373" s="113"/>
      <c r="AE373" s="114">
        <f>IF(AD373=0,0,IF(AD373&lt;10,1,IF(MOD(AD373,40)&lt;10,ROUNDDOWN(AD373/40,0),ROUNDUP(AD373/40,0))))</f>
        <v>0</v>
      </c>
      <c r="AF373" s="114"/>
      <c r="AG373" s="114">
        <f>IF(AF373=0,0,IF(AF373&lt;10,1,IF(MOD(AF373,40)&lt;10,ROUNDDOWN(AF373/40,0),ROUNDUP(AF373/40,0))))</f>
        <v>0</v>
      </c>
      <c r="AH373" s="113"/>
      <c r="AI373" s="114">
        <f>IF(AH373=0,0,IF(AH373&lt;10,1,IF(MOD(AH373,40)&lt;10,ROUNDDOWN(AH373/40,0),ROUNDUP(AH373/40,0))))</f>
        <v>0</v>
      </c>
      <c r="AJ373" s="113"/>
      <c r="AK373" s="114">
        <f>IF(AJ373=0,0,IF(AJ373&lt;10,1,IF(MOD(AJ373,40)&lt;10,ROUNDDOWN(AJ373/40,0),ROUNDUP(AJ373/40,0))))</f>
        <v>0</v>
      </c>
      <c r="AL373" s="113"/>
      <c r="AM373" s="114">
        <f>IF(AL373=0,0,IF(AL373&lt;10,1,IF(MOD(AL373,40)&lt;10,ROUNDDOWN(AL373/40,0),ROUNDUP(AL373/40,0))))</f>
        <v>0</v>
      </c>
      <c r="AN373" s="113">
        <f>SUM(J373+L373+N373+P373+R373+T373+V373+X373+Z373+AB373+AD373+AF373+AH373+AJ373+AL373)</f>
        <v>105</v>
      </c>
      <c r="AO373" s="113">
        <f>SUM(K373+M373+O373+Q373+S373+U373+W373+Y373+AA373+AC373+AE373+AG373+AI373+AK373+AM373)</f>
        <v>9</v>
      </c>
      <c r="AP373" s="113">
        <v>1</v>
      </c>
      <c r="AQ373" s="113">
        <v>6</v>
      </c>
      <c r="AR373" s="113">
        <f>SUM(AP373:AQ373)</f>
        <v>7</v>
      </c>
      <c r="AS373" s="142">
        <v>1</v>
      </c>
      <c r="AT373" s="185">
        <v>0</v>
      </c>
      <c r="AU373" s="142">
        <v>6</v>
      </c>
      <c r="AV373" s="185">
        <v>0</v>
      </c>
      <c r="AW373" s="142">
        <f>SUM(AS373:AV373)</f>
        <v>7</v>
      </c>
      <c r="AX373" s="128">
        <f>IF(AN373&lt;=0,0,IF(AN373&lt;=359,1,IF(AN373&lt;=719,2,IF(AN373&lt;=1079,3,IF(AN373&lt;=1679,4,IF(AN373&lt;=1680,5,IF(AN373&lt;=1680,1,5)))))))</f>
        <v>1</v>
      </c>
      <c r="AY373" s="129">
        <f>IF(AN373&gt;120,ROUND(((((K373+M373+O373)*30)+(J373+L373+N373))/50+(((Q373+S373+U373+W373+Y373+AA373)*40)+(P373+R373+T373+V373+X373+Z373))/50+(AC373+AE373+AG373+AI373+AK373+AM373)*2),0),IF((J373+L373+N373+P373+R373+T373+V373+X373+Z373)&lt;=0,0,IF((J373+L373+N373+P373+R373+T373+V373+X373+Z373)&lt;=20,1,IF((J373+L373+N373+P373+R373+T373+V373+X373+Z373)&lt;=40,2,IF((J373+L373+N373+P373+R373+T373+V373+X373+Z373)&lt;=60,3,IF((J373+L373+N373+P373+R373+T373+V373+X373+Z373)&lt;=80,4,IF((J373+L373+N373+P373+R373+T373+V373+X373+Z373)&lt;=100,5,IF((J373+L373+N373+P373+R373+T373+V373+X373+Z373)&lt;=120,6,0)))))))+((AC373+AE373+AG373+AI373+AK373+AM373)*2))</f>
        <v>6</v>
      </c>
      <c r="AZ373" s="113">
        <f>SUM(AX373:AY373)</f>
        <v>7</v>
      </c>
      <c r="BA373" s="113">
        <f>SUM(AP373)-AX373</f>
        <v>0</v>
      </c>
      <c r="BB373" s="113">
        <f>SUM(AQ373)-AY373</f>
        <v>0</v>
      </c>
      <c r="BC373" s="113">
        <f>SUM(AR373)-AZ373</f>
        <v>0</v>
      </c>
      <c r="BD373" s="130">
        <f>SUM(BC373)/AZ373*100</f>
        <v>0</v>
      </c>
      <c r="BE373" s="113">
        <v>2</v>
      </c>
      <c r="BF373" s="113"/>
      <c r="BG373" s="113"/>
      <c r="BH373" s="113">
        <f>SUM(BC373)-BE373-BF373+BG373</f>
        <v>-2</v>
      </c>
      <c r="BI373" s="130">
        <f>SUM(BH373)/AZ373*100</f>
        <v>-28.571428571428569</v>
      </c>
      <c r="BK373" s="112"/>
      <c r="BL373" s="150"/>
      <c r="BM373" s="112"/>
      <c r="BN373" s="112"/>
      <c r="BO373" s="112"/>
      <c r="BP373" s="112"/>
      <c r="BQ373" s="112"/>
      <c r="BR373" s="112"/>
      <c r="BS373" s="112"/>
      <c r="BT373" s="112"/>
      <c r="BU373" s="112"/>
      <c r="BV373" s="112"/>
      <c r="BW373" s="112"/>
      <c r="BX373" s="112"/>
      <c r="BY373" s="112"/>
      <c r="BZ373" s="112"/>
      <c r="CA373" s="112"/>
      <c r="CB373" s="112"/>
      <c r="CC373" s="112"/>
      <c r="CD373" s="112"/>
      <c r="CE373" s="112"/>
      <c r="CF373" s="112"/>
      <c r="CG373" s="112"/>
      <c r="CH373" s="112"/>
      <c r="CI373" s="112"/>
      <c r="CJ373" s="112"/>
      <c r="CK373" s="112"/>
      <c r="CL373" s="112"/>
      <c r="CM373" s="112"/>
      <c r="CN373" s="112"/>
      <c r="CO373" s="112"/>
    </row>
    <row r="374" spans="1:93" s="161" customFormat="1">
      <c r="A374" s="154"/>
      <c r="B374" s="154"/>
      <c r="C374" s="155" t="s">
        <v>369</v>
      </c>
      <c r="D374" s="155"/>
      <c r="E374" s="155"/>
      <c r="F374" s="155"/>
      <c r="G374" s="154"/>
      <c r="H374" s="154"/>
      <c r="I374" s="154"/>
      <c r="J374" s="156" t="s">
        <v>376</v>
      </c>
      <c r="K374" s="157"/>
      <c r="L374" s="154"/>
      <c r="M374" s="157"/>
      <c r="N374" s="154"/>
      <c r="O374" s="157"/>
      <c r="P374" s="154"/>
      <c r="Q374" s="157"/>
      <c r="R374" s="154"/>
      <c r="S374" s="157"/>
      <c r="T374" s="154"/>
      <c r="U374" s="157"/>
      <c r="V374" s="154"/>
      <c r="W374" s="157"/>
      <c r="X374" s="154"/>
      <c r="Y374" s="157"/>
      <c r="Z374" s="154"/>
      <c r="AA374" s="157"/>
      <c r="AB374" s="154"/>
      <c r="AC374" s="157"/>
      <c r="AD374" s="154"/>
      <c r="AE374" s="157"/>
      <c r="AF374" s="157"/>
      <c r="AG374" s="157"/>
      <c r="AH374" s="154"/>
      <c r="AI374" s="157"/>
      <c r="AJ374" s="154"/>
      <c r="AK374" s="157"/>
      <c r="AL374" s="154"/>
      <c r="AM374" s="157"/>
      <c r="AN374" s="154"/>
      <c r="AO374" s="154"/>
      <c r="AP374" s="154"/>
      <c r="AQ374" s="154"/>
      <c r="AR374" s="154"/>
      <c r="AS374" s="154"/>
      <c r="AT374" s="185"/>
      <c r="AU374" s="154"/>
      <c r="AV374" s="185"/>
      <c r="AW374" s="154"/>
      <c r="AX374" s="158"/>
      <c r="AY374" s="159"/>
      <c r="AZ374" s="154"/>
      <c r="BA374" s="154"/>
      <c r="BB374" s="154"/>
      <c r="BC374" s="154"/>
      <c r="BD374" s="160"/>
      <c r="BE374" s="154"/>
      <c r="BF374" s="154"/>
      <c r="BG374" s="154"/>
      <c r="BH374" s="154"/>
      <c r="BI374" s="160"/>
      <c r="BK374" s="162"/>
      <c r="BL374" s="150"/>
      <c r="BM374" s="162"/>
      <c r="BN374" s="162"/>
      <c r="BO374" s="162"/>
      <c r="BP374" s="162"/>
      <c r="BQ374" s="162"/>
      <c r="BR374" s="162"/>
      <c r="BS374" s="162"/>
      <c r="BT374" s="162"/>
      <c r="BU374" s="162"/>
      <c r="BV374" s="162"/>
      <c r="BW374" s="162"/>
      <c r="BX374" s="162"/>
      <c r="BY374" s="162"/>
      <c r="BZ374" s="162"/>
      <c r="CA374" s="162"/>
      <c r="CB374" s="162"/>
      <c r="CC374" s="162"/>
      <c r="CD374" s="162"/>
      <c r="CE374" s="162"/>
      <c r="CF374" s="162"/>
      <c r="CG374" s="162"/>
      <c r="CH374" s="162"/>
      <c r="CI374" s="162"/>
      <c r="CJ374" s="162"/>
      <c r="CK374" s="162"/>
      <c r="CL374" s="162"/>
      <c r="CM374" s="162"/>
      <c r="CN374" s="162"/>
      <c r="CO374" s="162"/>
    </row>
    <row r="375" spans="1:93" s="161" customFormat="1">
      <c r="A375" s="154"/>
      <c r="B375" s="154"/>
      <c r="C375" s="155" t="s">
        <v>513</v>
      </c>
      <c r="D375" s="155"/>
      <c r="E375" s="155"/>
      <c r="F375" s="155"/>
      <c r="G375" s="154"/>
      <c r="H375" s="154"/>
      <c r="I375" s="154"/>
      <c r="J375" s="156" t="s">
        <v>654</v>
      </c>
      <c r="K375" s="157"/>
      <c r="L375" s="154"/>
      <c r="M375" s="157"/>
      <c r="N375" s="154"/>
      <c r="O375" s="157"/>
      <c r="P375" s="154"/>
      <c r="Q375" s="157"/>
      <c r="R375" s="154"/>
      <c r="S375" s="157"/>
      <c r="T375" s="154"/>
      <c r="U375" s="157"/>
      <c r="V375" s="154"/>
      <c r="W375" s="157"/>
      <c r="X375" s="154"/>
      <c r="Y375" s="157"/>
      <c r="Z375" s="154"/>
      <c r="AA375" s="157"/>
      <c r="AB375" s="154"/>
      <c r="AC375" s="157"/>
      <c r="AD375" s="154"/>
      <c r="AE375" s="157"/>
      <c r="AF375" s="157"/>
      <c r="AG375" s="157"/>
      <c r="AH375" s="154"/>
      <c r="AI375" s="157"/>
      <c r="AJ375" s="154"/>
      <c r="AK375" s="157"/>
      <c r="AL375" s="154"/>
      <c r="AM375" s="157"/>
      <c r="AN375" s="154"/>
      <c r="AO375" s="154"/>
      <c r="AP375" s="154"/>
      <c r="AQ375" s="154"/>
      <c r="AR375" s="154"/>
      <c r="AS375" s="154"/>
      <c r="AT375" s="185"/>
      <c r="AU375" s="154"/>
      <c r="AV375" s="185"/>
      <c r="AW375" s="154"/>
      <c r="AX375" s="158"/>
      <c r="AY375" s="159"/>
      <c r="AZ375" s="154"/>
      <c r="BA375" s="154"/>
      <c r="BB375" s="154"/>
      <c r="BC375" s="154"/>
      <c r="BD375" s="160"/>
      <c r="BE375" s="154"/>
      <c r="BF375" s="154"/>
      <c r="BG375" s="154"/>
      <c r="BH375" s="154"/>
      <c r="BI375" s="160"/>
      <c r="BK375" s="162"/>
      <c r="BL375" s="150"/>
      <c r="BM375" s="162"/>
      <c r="BN375" s="162"/>
      <c r="BO375" s="162"/>
      <c r="BP375" s="162"/>
      <c r="BQ375" s="162"/>
      <c r="BR375" s="162"/>
      <c r="BS375" s="162"/>
      <c r="BT375" s="162"/>
      <c r="BU375" s="162"/>
      <c r="BV375" s="162"/>
      <c r="BW375" s="162"/>
      <c r="BX375" s="162"/>
      <c r="BY375" s="162"/>
      <c r="BZ375" s="162"/>
      <c r="CA375" s="162"/>
      <c r="CB375" s="162"/>
      <c r="CC375" s="162"/>
      <c r="CD375" s="162"/>
      <c r="CE375" s="162"/>
      <c r="CF375" s="162"/>
      <c r="CG375" s="162"/>
      <c r="CH375" s="162"/>
      <c r="CI375" s="162"/>
      <c r="CJ375" s="162"/>
      <c r="CK375" s="162"/>
      <c r="CL375" s="162"/>
      <c r="CM375" s="162"/>
      <c r="CN375" s="162"/>
      <c r="CO375" s="162"/>
    </row>
    <row r="376" spans="1:93" s="111" customFormat="1">
      <c r="A376" s="113">
        <v>123</v>
      </c>
      <c r="B376" s="113">
        <v>40010178</v>
      </c>
      <c r="C376" s="126" t="s">
        <v>174</v>
      </c>
      <c r="D376" s="126" t="s">
        <v>197</v>
      </c>
      <c r="E376" s="126" t="s">
        <v>183</v>
      </c>
      <c r="F376" s="126" t="s">
        <v>181</v>
      </c>
      <c r="G376" s="113">
        <v>5</v>
      </c>
      <c r="H376" s="113">
        <v>2</v>
      </c>
      <c r="I376" s="113" t="s">
        <v>283</v>
      </c>
      <c r="J376" s="113">
        <v>5</v>
      </c>
      <c r="K376" s="114">
        <f>IF(J376=0,0,IF(J376&lt;10,1,IF(MOD(J376,30)&lt;10,ROUNDDOWN(J376/30,0),ROUNDUP(J376/30,0))))</f>
        <v>1</v>
      </c>
      <c r="L376" s="113">
        <v>11</v>
      </c>
      <c r="M376" s="114">
        <f>IF(L376=0,0,IF(L376&lt;10,1,IF(MOD(L376,30)&lt;10,ROUNDDOWN(L376/30,0),ROUNDUP(L376/30,0))))</f>
        <v>1</v>
      </c>
      <c r="N376" s="113">
        <v>8</v>
      </c>
      <c r="O376" s="114">
        <f>IF(N376=0,0,IF(N376&lt;10,1,IF(MOD(N376,30)&lt;10,ROUNDDOWN(N376/30,0),ROUNDUP(N376/30,0))))</f>
        <v>1</v>
      </c>
      <c r="P376" s="113">
        <v>11</v>
      </c>
      <c r="Q376" s="114">
        <f>IF(P376=0,0,IF(P376&lt;10,1,IF(MOD(P376,40)&lt;10,ROUNDDOWN(P376/40,0),ROUNDUP(P376/40,0))))</f>
        <v>1</v>
      </c>
      <c r="R376" s="113">
        <v>9</v>
      </c>
      <c r="S376" s="114">
        <f>IF(R376=0,0,IF(R376&lt;10,1,IF(MOD(R376,40)&lt;10,ROUNDDOWN(R376/40,0),ROUNDUP(R376/40,0))))</f>
        <v>1</v>
      </c>
      <c r="T376" s="113">
        <v>18</v>
      </c>
      <c r="U376" s="114">
        <f>IF(T376=0,0,IF(T376&lt;10,1,IF(MOD(T376,40)&lt;10,ROUNDDOWN(T376/40,0),ROUNDUP(T376/40,0))))</f>
        <v>1</v>
      </c>
      <c r="V376" s="113">
        <v>15</v>
      </c>
      <c r="W376" s="114">
        <f>IF(V376=0,0,IF(V376&lt;10,1,IF(MOD(V376,40)&lt;10,ROUNDDOWN(V376/40,0),ROUNDUP(V376/40,0))))</f>
        <v>1</v>
      </c>
      <c r="X376" s="113">
        <v>14</v>
      </c>
      <c r="Y376" s="114">
        <f>IF(X376=0,0,IF(X376&lt;10,1,IF(MOD(X376,40)&lt;10,ROUNDDOWN(X376/40,0),ROUNDUP(X376/40,0))))</f>
        <v>1</v>
      </c>
      <c r="Z376" s="113">
        <v>16</v>
      </c>
      <c r="AA376" s="114">
        <f>IF(Z376=0,0,IF(Z376&lt;10,1,IF(MOD(Z376,40)&lt;10,ROUNDDOWN(Z376/40,0),ROUNDUP(Z376/40,0))))</f>
        <v>1</v>
      </c>
      <c r="AB376" s="113"/>
      <c r="AC376" s="114">
        <f>IF(AB376=0,0,IF(AB376&lt;10,1,IF(MOD(AB376,40)&lt;10,ROUNDDOWN(AB376/40,0),ROUNDUP(AB376/40,0))))</f>
        <v>0</v>
      </c>
      <c r="AD376" s="113"/>
      <c r="AE376" s="114">
        <f>IF(AD376=0,0,IF(AD376&lt;10,1,IF(MOD(AD376,40)&lt;10,ROUNDDOWN(AD376/40,0),ROUNDUP(AD376/40,0))))</f>
        <v>0</v>
      </c>
      <c r="AF376" s="114"/>
      <c r="AG376" s="114">
        <f>IF(AF376=0,0,IF(AF376&lt;10,1,IF(MOD(AF376,40)&lt;10,ROUNDDOWN(AF376/40,0),ROUNDUP(AF376/40,0))))</f>
        <v>0</v>
      </c>
      <c r="AH376" s="113"/>
      <c r="AI376" s="114">
        <f>IF(AH376=0,0,IF(AH376&lt;10,1,IF(MOD(AH376,40)&lt;10,ROUNDDOWN(AH376/40,0),ROUNDUP(AH376/40,0))))</f>
        <v>0</v>
      </c>
      <c r="AJ376" s="113"/>
      <c r="AK376" s="114">
        <f>IF(AJ376=0,0,IF(AJ376&lt;10,1,IF(MOD(AJ376,40)&lt;10,ROUNDDOWN(AJ376/40,0),ROUNDUP(AJ376/40,0))))</f>
        <v>0</v>
      </c>
      <c r="AL376" s="113"/>
      <c r="AM376" s="114">
        <f>IF(AL376=0,0,IF(AL376&lt;10,1,IF(MOD(AL376,40)&lt;10,ROUNDDOWN(AL376/40,0),ROUNDUP(AL376/40,0))))</f>
        <v>0</v>
      </c>
      <c r="AN376" s="113">
        <f>SUM(J376+L376+N376+P376+R376+T376+V376+X376+Z376+AB376+AD376+AF376+AH376+AJ376+AL376)</f>
        <v>107</v>
      </c>
      <c r="AO376" s="113">
        <f>SUM(K376+M376+O376+Q376+S376+U376+W376+Y376+AA376+AC376+AE376+AG376+AI376+AK376+AM376)</f>
        <v>9</v>
      </c>
      <c r="AP376" s="113">
        <v>1</v>
      </c>
      <c r="AQ376" s="113">
        <v>6</v>
      </c>
      <c r="AR376" s="113">
        <f>SUM(AP376:AQ376)</f>
        <v>7</v>
      </c>
      <c r="AS376" s="142">
        <v>1</v>
      </c>
      <c r="AT376" s="185">
        <v>0</v>
      </c>
      <c r="AU376" s="142">
        <v>6</v>
      </c>
      <c r="AV376" s="185">
        <v>0</v>
      </c>
      <c r="AW376" s="142">
        <f>SUM(AS376:AV376)</f>
        <v>7</v>
      </c>
      <c r="AX376" s="128">
        <f>IF(AN376&lt;=0,0,IF(AN376&lt;=359,1,IF(AN376&lt;=719,2,IF(AN376&lt;=1079,3,IF(AN376&lt;=1679,4,IF(AN376&lt;=1680,5,IF(AN376&lt;=1680,1,5)))))))</f>
        <v>1</v>
      </c>
      <c r="AY376" s="129">
        <f>IF(AN376&gt;120,ROUND(((((K376+M376+O376)*30)+(J376+L376+N376))/50+(((Q376+S376+U376+W376+Y376+AA376)*40)+(P376+R376+T376+V376+X376+Z376))/50+(AC376+AE376+AG376+AI376+AK376+AM376)*2),0),IF((J376+L376+N376+P376+R376+T376+V376+X376+Z376)&lt;=0,0,IF((J376+L376+N376+P376+R376+T376+V376+X376+Z376)&lt;=20,1,IF((J376+L376+N376+P376+R376+T376+V376+X376+Z376)&lt;=40,2,IF((J376+L376+N376+P376+R376+T376+V376+X376+Z376)&lt;=60,3,IF((J376+L376+N376+P376+R376+T376+V376+X376+Z376)&lt;=80,4,IF((J376+L376+N376+P376+R376+T376+V376+X376+Z376)&lt;=100,5,IF((J376+L376+N376+P376+R376+T376+V376+X376+Z376)&lt;=120,6,0)))))))+((AC376+AE376+AG376+AI376+AK376+AM376)*2))</f>
        <v>6</v>
      </c>
      <c r="AZ376" s="113">
        <f>SUM(AX376:AY376)</f>
        <v>7</v>
      </c>
      <c r="BA376" s="113">
        <f>SUM(AP376)-AX376</f>
        <v>0</v>
      </c>
      <c r="BB376" s="113">
        <f>SUM(AQ376)-AY376</f>
        <v>0</v>
      </c>
      <c r="BC376" s="113">
        <f>SUM(AR376)-AZ376</f>
        <v>0</v>
      </c>
      <c r="BD376" s="130">
        <f>SUM(BC376)/AZ376*100</f>
        <v>0</v>
      </c>
      <c r="BE376" s="113">
        <v>1</v>
      </c>
      <c r="BF376" s="113"/>
      <c r="BG376" s="113">
        <v>1</v>
      </c>
      <c r="BH376" s="113">
        <f>SUM(BC376)-BE376-BF376+BG376</f>
        <v>0</v>
      </c>
      <c r="BI376" s="130">
        <f>SUM(BH376)/AZ376*100</f>
        <v>0</v>
      </c>
      <c r="BK376" s="112"/>
      <c r="BL376" s="150"/>
      <c r="BM376" s="112"/>
      <c r="BN376" s="112"/>
      <c r="BO376" s="112"/>
      <c r="BP376" s="112"/>
      <c r="BQ376" s="112"/>
      <c r="BR376" s="112"/>
      <c r="BS376" s="112"/>
      <c r="BT376" s="112"/>
      <c r="BU376" s="112"/>
      <c r="BV376" s="112"/>
      <c r="BW376" s="112"/>
      <c r="BX376" s="112"/>
      <c r="BY376" s="112"/>
      <c r="BZ376" s="112"/>
      <c r="CA376" s="112"/>
      <c r="CB376" s="112"/>
      <c r="CC376" s="112"/>
      <c r="CD376" s="112"/>
      <c r="CE376" s="112"/>
      <c r="CF376" s="112"/>
      <c r="CG376" s="112"/>
      <c r="CH376" s="112"/>
      <c r="CI376" s="112"/>
      <c r="CJ376" s="112"/>
      <c r="CK376" s="112"/>
      <c r="CL376" s="112"/>
      <c r="CM376" s="112"/>
      <c r="CN376" s="112"/>
      <c r="CO376" s="112"/>
    </row>
    <row r="377" spans="1:93" s="161" customFormat="1">
      <c r="A377" s="154"/>
      <c r="B377" s="154"/>
      <c r="C377" s="155" t="s">
        <v>369</v>
      </c>
      <c r="D377" s="155"/>
      <c r="E377" s="155"/>
      <c r="F377" s="155"/>
      <c r="G377" s="154"/>
      <c r="H377" s="154"/>
      <c r="I377" s="154"/>
      <c r="J377" s="156" t="s">
        <v>480</v>
      </c>
      <c r="K377" s="157"/>
      <c r="L377" s="154"/>
      <c r="M377" s="157"/>
      <c r="N377" s="154"/>
      <c r="O377" s="157"/>
      <c r="P377" s="154"/>
      <c r="Q377" s="157"/>
      <c r="R377" s="154"/>
      <c r="S377" s="157"/>
      <c r="T377" s="154"/>
      <c r="U377" s="157"/>
      <c r="V377" s="154"/>
      <c r="W377" s="157"/>
      <c r="X377" s="154"/>
      <c r="Y377" s="157"/>
      <c r="Z377" s="154"/>
      <c r="AA377" s="157"/>
      <c r="AB377" s="154"/>
      <c r="AC377" s="157"/>
      <c r="AD377" s="154"/>
      <c r="AE377" s="157"/>
      <c r="AF377" s="157"/>
      <c r="AG377" s="157"/>
      <c r="AH377" s="154"/>
      <c r="AI377" s="157"/>
      <c r="AJ377" s="154"/>
      <c r="AK377" s="157"/>
      <c r="AL377" s="154"/>
      <c r="AM377" s="157"/>
      <c r="AN377" s="163"/>
      <c r="AO377" s="154"/>
      <c r="AP377" s="154"/>
      <c r="AQ377" s="154"/>
      <c r="AR377" s="154"/>
      <c r="AS377" s="154"/>
      <c r="AT377" s="185"/>
      <c r="AU377" s="154"/>
      <c r="AV377" s="185"/>
      <c r="AW377" s="154"/>
      <c r="AX377" s="158"/>
      <c r="AY377" s="159"/>
      <c r="AZ377" s="154"/>
      <c r="BA377" s="154"/>
      <c r="BB377" s="154"/>
      <c r="BC377" s="154"/>
      <c r="BD377" s="160"/>
      <c r="BE377" s="154"/>
      <c r="BF377" s="154"/>
      <c r="BG377" s="154"/>
      <c r="BH377" s="154"/>
      <c r="BI377" s="160"/>
      <c r="BK377" s="162"/>
      <c r="BL377" s="150"/>
      <c r="BM377" s="162"/>
      <c r="BN377" s="162"/>
      <c r="BO377" s="162"/>
      <c r="BP377" s="162"/>
      <c r="BQ377" s="162"/>
      <c r="BR377" s="162"/>
      <c r="BS377" s="162"/>
      <c r="BT377" s="162"/>
      <c r="BU377" s="162"/>
      <c r="BV377" s="162"/>
      <c r="BW377" s="162"/>
      <c r="BX377" s="162"/>
      <c r="BY377" s="162"/>
      <c r="BZ377" s="162"/>
      <c r="CA377" s="162"/>
      <c r="CB377" s="162"/>
      <c r="CC377" s="162"/>
      <c r="CD377" s="162"/>
      <c r="CE377" s="162"/>
      <c r="CF377" s="162"/>
      <c r="CG377" s="162"/>
      <c r="CH377" s="162"/>
      <c r="CI377" s="162"/>
      <c r="CJ377" s="162"/>
      <c r="CK377" s="162"/>
      <c r="CL377" s="162"/>
      <c r="CM377" s="162"/>
      <c r="CN377" s="162"/>
      <c r="CO377" s="162"/>
    </row>
    <row r="378" spans="1:93" s="161" customFormat="1">
      <c r="A378" s="154"/>
      <c r="B378" s="154"/>
      <c r="C378" s="155" t="s">
        <v>513</v>
      </c>
      <c r="D378" s="155"/>
      <c r="E378" s="155"/>
      <c r="F378" s="155"/>
      <c r="G378" s="154"/>
      <c r="H378" s="154"/>
      <c r="I378" s="154"/>
      <c r="J378" s="156" t="s">
        <v>655</v>
      </c>
      <c r="K378" s="157"/>
      <c r="L378" s="154"/>
      <c r="M378" s="157"/>
      <c r="N378" s="154"/>
      <c r="O378" s="157"/>
      <c r="P378" s="154"/>
      <c r="Q378" s="157"/>
      <c r="R378" s="154"/>
      <c r="S378" s="157"/>
      <c r="T378" s="154"/>
      <c r="U378" s="157"/>
      <c r="V378" s="154"/>
      <c r="W378" s="157"/>
      <c r="X378" s="154"/>
      <c r="Y378" s="157"/>
      <c r="Z378" s="154"/>
      <c r="AA378" s="157"/>
      <c r="AB378" s="154"/>
      <c r="AC378" s="157"/>
      <c r="AD378" s="154"/>
      <c r="AE378" s="157"/>
      <c r="AF378" s="157"/>
      <c r="AG378" s="157"/>
      <c r="AH378" s="154"/>
      <c r="AI378" s="157"/>
      <c r="AJ378" s="154"/>
      <c r="AK378" s="157"/>
      <c r="AL378" s="154"/>
      <c r="AM378" s="157"/>
      <c r="AN378" s="163"/>
      <c r="AO378" s="154"/>
      <c r="AP378" s="154"/>
      <c r="AQ378" s="154"/>
      <c r="AR378" s="154"/>
      <c r="AS378" s="154"/>
      <c r="AT378" s="185"/>
      <c r="AU378" s="154"/>
      <c r="AV378" s="185"/>
      <c r="AW378" s="154"/>
      <c r="AX378" s="158"/>
      <c r="AY378" s="159"/>
      <c r="AZ378" s="154"/>
      <c r="BA378" s="154"/>
      <c r="BB378" s="154"/>
      <c r="BC378" s="154"/>
      <c r="BD378" s="160"/>
      <c r="BE378" s="154"/>
      <c r="BF378" s="154"/>
      <c r="BG378" s="154"/>
      <c r="BH378" s="154"/>
      <c r="BI378" s="160"/>
      <c r="BK378" s="162"/>
      <c r="BL378" s="150"/>
      <c r="BM378" s="162"/>
      <c r="BN378" s="162"/>
      <c r="BO378" s="162"/>
      <c r="BP378" s="162"/>
      <c r="BQ378" s="162"/>
      <c r="BR378" s="162"/>
      <c r="BS378" s="162"/>
      <c r="BT378" s="162"/>
      <c r="BU378" s="162"/>
      <c r="BV378" s="162"/>
      <c r="BW378" s="162"/>
      <c r="BX378" s="162"/>
      <c r="BY378" s="162"/>
      <c r="BZ378" s="162"/>
      <c r="CA378" s="162"/>
      <c r="CB378" s="162"/>
      <c r="CC378" s="162"/>
      <c r="CD378" s="162"/>
      <c r="CE378" s="162"/>
      <c r="CF378" s="162"/>
      <c r="CG378" s="162"/>
      <c r="CH378" s="162"/>
      <c r="CI378" s="162"/>
      <c r="CJ378" s="162"/>
      <c r="CK378" s="162"/>
      <c r="CL378" s="162"/>
      <c r="CM378" s="162"/>
      <c r="CN378" s="162"/>
      <c r="CO378" s="162"/>
    </row>
    <row r="379" spans="1:93" s="111" customFormat="1">
      <c r="A379" s="113">
        <v>124</v>
      </c>
      <c r="B379" s="113">
        <v>40010158</v>
      </c>
      <c r="C379" s="126" t="s">
        <v>132</v>
      </c>
      <c r="D379" s="126" t="s">
        <v>211</v>
      </c>
      <c r="E379" s="126" t="s">
        <v>184</v>
      </c>
      <c r="F379" s="126" t="s">
        <v>181</v>
      </c>
      <c r="G379" s="113">
        <v>30</v>
      </c>
      <c r="H379" s="113">
        <v>1</v>
      </c>
      <c r="I379" s="113" t="s">
        <v>283</v>
      </c>
      <c r="J379" s="113">
        <v>19</v>
      </c>
      <c r="K379" s="114">
        <f>IF(J379=0,0,IF(J379&lt;10,1,IF(MOD(J379,30)&lt;10,ROUNDDOWN(J379/30,0),ROUNDUP(J379/30,0))))</f>
        <v>1</v>
      </c>
      <c r="L379" s="113">
        <v>16</v>
      </c>
      <c r="M379" s="114">
        <f>IF(L379=0,0,IF(L379&lt;10,1,IF(MOD(L379,30)&lt;10,ROUNDDOWN(L379/30,0),ROUNDUP(L379/30,0))))</f>
        <v>1</v>
      </c>
      <c r="N379" s="113">
        <v>22</v>
      </c>
      <c r="O379" s="114">
        <f>IF(N379=0,0,IF(N379&lt;10,1,IF(MOD(N379,30)&lt;10,ROUNDDOWN(N379/30,0),ROUNDUP(N379/30,0))))</f>
        <v>1</v>
      </c>
      <c r="P379" s="113">
        <v>11</v>
      </c>
      <c r="Q379" s="114">
        <f>IF(P379=0,0,IF(P379&lt;10,1,IF(MOD(P379,40)&lt;10,ROUNDDOWN(P379/40,0),ROUNDUP(P379/40,0))))</f>
        <v>1</v>
      </c>
      <c r="R379" s="113">
        <v>22</v>
      </c>
      <c r="S379" s="114">
        <f>IF(R379=0,0,IF(R379&lt;10,1,IF(MOD(R379,40)&lt;10,ROUNDDOWN(R379/40,0),ROUNDUP(R379/40,0))))</f>
        <v>1</v>
      </c>
      <c r="T379" s="113">
        <v>13</v>
      </c>
      <c r="U379" s="114">
        <f>IF(T379=0,0,IF(T379&lt;10,1,IF(MOD(T379,40)&lt;10,ROUNDDOWN(T379/40,0),ROUNDUP(T379/40,0))))</f>
        <v>1</v>
      </c>
      <c r="V379" s="113">
        <v>9</v>
      </c>
      <c r="W379" s="114">
        <f>IF(V379=0,0,IF(V379&lt;10,1,IF(MOD(V379,40)&lt;10,ROUNDDOWN(V379/40,0),ROUNDUP(V379/40,0))))</f>
        <v>1</v>
      </c>
      <c r="X379" s="113">
        <v>21</v>
      </c>
      <c r="Y379" s="114">
        <f>IF(X379=0,0,IF(X379&lt;10,1,IF(MOD(X379,40)&lt;10,ROUNDDOWN(X379/40,0),ROUNDUP(X379/40,0))))</f>
        <v>1</v>
      </c>
      <c r="Z379" s="113">
        <v>21</v>
      </c>
      <c r="AA379" s="114">
        <f>IF(Z379=0,0,IF(Z379&lt;10,1,IF(MOD(Z379,40)&lt;10,ROUNDDOWN(Z379/40,0),ROUNDUP(Z379/40,0))))</f>
        <v>1</v>
      </c>
      <c r="AB379" s="113"/>
      <c r="AC379" s="114">
        <f>IF(AB379=0,0,IF(AB379&lt;10,1,IF(MOD(AB379,40)&lt;10,ROUNDDOWN(AB379/40,0),ROUNDUP(AB379/40,0))))</f>
        <v>0</v>
      </c>
      <c r="AD379" s="113"/>
      <c r="AE379" s="114">
        <f>IF(AD379=0,0,IF(AD379&lt;10,1,IF(MOD(AD379,40)&lt;10,ROUNDDOWN(AD379/40,0),ROUNDUP(AD379/40,0))))</f>
        <v>0</v>
      </c>
      <c r="AF379" s="114"/>
      <c r="AG379" s="114">
        <f>IF(AF379=0,0,IF(AF379&lt;10,1,IF(MOD(AF379,40)&lt;10,ROUNDDOWN(AF379/40,0),ROUNDUP(AF379/40,0))))</f>
        <v>0</v>
      </c>
      <c r="AH379" s="113"/>
      <c r="AI379" s="114">
        <f>IF(AH379=0,0,IF(AH379&lt;10,1,IF(MOD(AH379,40)&lt;10,ROUNDDOWN(AH379/40,0),ROUNDUP(AH379/40,0))))</f>
        <v>0</v>
      </c>
      <c r="AJ379" s="113"/>
      <c r="AK379" s="114">
        <f>IF(AJ379=0,0,IF(AJ379&lt;10,1,IF(MOD(AJ379,40)&lt;10,ROUNDDOWN(AJ379/40,0),ROUNDUP(AJ379/40,0))))</f>
        <v>0</v>
      </c>
      <c r="AL379" s="113"/>
      <c r="AM379" s="114">
        <f>IF(AL379=0,0,IF(AL379&lt;10,1,IF(MOD(AL379,40)&lt;10,ROUNDDOWN(AL379/40,0),ROUNDUP(AL379/40,0))))</f>
        <v>0</v>
      </c>
      <c r="AN379" s="113">
        <f>SUM(J379+L379+N379+P379+R379+T379+V379+X379+Z379+AB379+AD379+AF379+AH379+AJ379+AL379)</f>
        <v>154</v>
      </c>
      <c r="AO379" s="113">
        <f>SUM(K379+M379+O379+Q379+S379+U379+W379+Y379+AA379+AC379+AE379+AG379+AI379+AK379+AM379)</f>
        <v>9</v>
      </c>
      <c r="AP379" s="113">
        <v>1</v>
      </c>
      <c r="AQ379" s="113">
        <v>10</v>
      </c>
      <c r="AR379" s="113">
        <f>SUM(AP379:AQ379)</f>
        <v>11</v>
      </c>
      <c r="AS379" s="142">
        <v>1</v>
      </c>
      <c r="AT379" s="185">
        <v>0</v>
      </c>
      <c r="AU379" s="142">
        <v>10</v>
      </c>
      <c r="AV379" s="185">
        <v>0</v>
      </c>
      <c r="AW379" s="142">
        <f>SUM(AS379:AV379)</f>
        <v>11</v>
      </c>
      <c r="AX379" s="128">
        <f>IF(AN379&lt;=0,0,IF(AN379&lt;=359,1,IF(AN379&lt;=719,2,IF(AN379&lt;=1079,3,IF(AN379&lt;=1679,4,IF(AN379&lt;=1680,5,IF(AN379&lt;=1680,1,5)))))))</f>
        <v>1</v>
      </c>
      <c r="AY379" s="129">
        <f>IF(AN379&gt;120,ROUND(((((K379+M379+O379)*30)+(J379+L379+N379))/50+(((Q379+S379+U379+W379+Y379+AA379)*40)+(P379+R379+T379+V379+X379+Z379))/50+(AC379+AE379+AG379+AI379+AK379+AM379)*2),0),IF((J379+L379+N379+P379+R379+T379+V379+X379+Z379)&lt;=0,0,IF((J379+L379+N379+P379+R379+T379+V379+X379+Z379)&lt;=20,1,IF((J379+L379+N379+P379+R379+T379+V379+X379+Z379)&lt;=40,2,IF((J379+L379+N379+P379+R379+T379+V379+X379+Z379)&lt;=60,3,IF((J379+L379+N379+P379+R379+T379+V379+X379+Z379)&lt;=80,4,IF((J379+L379+N379+P379+R379+T379+V379+X379+Z379)&lt;=100,5,IF((J379+L379+N379+P379+R379+T379+V379+X379+Z379)&lt;=120,6,0)))))))+((AC379+AE379+AG379+AI379+AK379+AM379)*2))</f>
        <v>10</v>
      </c>
      <c r="AZ379" s="113">
        <f>SUM(AX379:AY379)</f>
        <v>11</v>
      </c>
      <c r="BA379" s="113">
        <f>SUM(AP379)-AX379</f>
        <v>0</v>
      </c>
      <c r="BB379" s="113">
        <f>SUM(AQ379)-AY379</f>
        <v>0</v>
      </c>
      <c r="BC379" s="113">
        <f>SUM(AR379)-AZ379</f>
        <v>0</v>
      </c>
      <c r="BD379" s="130">
        <f>SUM(BC379)/AZ379*100</f>
        <v>0</v>
      </c>
      <c r="BE379" s="113">
        <v>1</v>
      </c>
      <c r="BF379" s="113"/>
      <c r="BG379" s="113"/>
      <c r="BH379" s="113">
        <f>SUM(BC379)-BE379-BF379+BG379</f>
        <v>-1</v>
      </c>
      <c r="BI379" s="130">
        <f>SUM(BH379)/AZ379*100</f>
        <v>-9.0909090909090917</v>
      </c>
      <c r="BK379" s="112"/>
      <c r="BL379" s="150"/>
      <c r="BM379" s="112"/>
      <c r="BN379" s="112"/>
      <c r="BO379" s="112"/>
      <c r="BP379" s="112"/>
      <c r="BQ379" s="112"/>
      <c r="BR379" s="112"/>
      <c r="BS379" s="112"/>
      <c r="BT379" s="112"/>
      <c r="BU379" s="112"/>
      <c r="BV379" s="112"/>
      <c r="BW379" s="112"/>
      <c r="BX379" s="112"/>
      <c r="BY379" s="112"/>
      <c r="BZ379" s="112"/>
      <c r="CA379" s="112"/>
      <c r="CB379" s="112"/>
      <c r="CC379" s="112"/>
      <c r="CD379" s="112"/>
      <c r="CE379" s="112"/>
      <c r="CF379" s="112"/>
      <c r="CG379" s="112"/>
      <c r="CH379" s="112"/>
      <c r="CI379" s="112"/>
      <c r="CJ379" s="112"/>
      <c r="CK379" s="112"/>
      <c r="CL379" s="112"/>
      <c r="CM379" s="112"/>
      <c r="CN379" s="112"/>
      <c r="CO379" s="112"/>
    </row>
    <row r="380" spans="1:93" s="161" customFormat="1">
      <c r="A380" s="154"/>
      <c r="B380" s="154"/>
      <c r="C380" s="155" t="s">
        <v>369</v>
      </c>
      <c r="D380" s="155"/>
      <c r="E380" s="155"/>
      <c r="F380" s="155"/>
      <c r="G380" s="154"/>
      <c r="H380" s="154"/>
      <c r="I380" s="154"/>
      <c r="J380" s="156" t="s">
        <v>466</v>
      </c>
      <c r="K380" s="157"/>
      <c r="L380" s="154"/>
      <c r="M380" s="157"/>
      <c r="N380" s="154"/>
      <c r="O380" s="157"/>
      <c r="P380" s="154"/>
      <c r="Q380" s="157"/>
      <c r="R380" s="154"/>
      <c r="S380" s="157"/>
      <c r="T380" s="154"/>
      <c r="U380" s="157"/>
      <c r="V380" s="154"/>
      <c r="W380" s="157"/>
      <c r="X380" s="154"/>
      <c r="Y380" s="157"/>
      <c r="Z380" s="154"/>
      <c r="AA380" s="157"/>
      <c r="AB380" s="154"/>
      <c r="AC380" s="157"/>
      <c r="AD380" s="154"/>
      <c r="AE380" s="157"/>
      <c r="AF380" s="157"/>
      <c r="AG380" s="157"/>
      <c r="AH380" s="154"/>
      <c r="AI380" s="157"/>
      <c r="AJ380" s="154"/>
      <c r="AK380" s="157"/>
      <c r="AL380" s="154"/>
      <c r="AM380" s="157"/>
      <c r="AN380" s="163"/>
      <c r="AO380" s="154"/>
      <c r="AP380" s="154"/>
      <c r="AQ380" s="154"/>
      <c r="AR380" s="154"/>
      <c r="AS380" s="154"/>
      <c r="AT380" s="185"/>
      <c r="AU380" s="154"/>
      <c r="AV380" s="185"/>
      <c r="AW380" s="154"/>
      <c r="AX380" s="158"/>
      <c r="AY380" s="159"/>
      <c r="AZ380" s="154"/>
      <c r="BA380" s="154"/>
      <c r="BB380" s="154"/>
      <c r="BC380" s="154"/>
      <c r="BD380" s="160"/>
      <c r="BE380" s="154"/>
      <c r="BF380" s="154"/>
      <c r="BG380" s="154"/>
      <c r="BH380" s="154"/>
      <c r="BI380" s="160"/>
      <c r="BK380" s="162"/>
      <c r="BL380" s="150"/>
      <c r="BM380" s="162"/>
      <c r="BN380" s="162"/>
      <c r="BO380" s="162"/>
      <c r="BP380" s="162"/>
      <c r="BQ380" s="162"/>
      <c r="BR380" s="162"/>
      <c r="BS380" s="162"/>
      <c r="BT380" s="162"/>
      <c r="BU380" s="162"/>
      <c r="BV380" s="162"/>
      <c r="BW380" s="162"/>
      <c r="BX380" s="162"/>
      <c r="BY380" s="162"/>
      <c r="BZ380" s="162"/>
      <c r="CA380" s="162"/>
      <c r="CB380" s="162"/>
      <c r="CC380" s="162"/>
      <c r="CD380" s="162"/>
      <c r="CE380" s="162"/>
      <c r="CF380" s="162"/>
      <c r="CG380" s="162"/>
      <c r="CH380" s="162"/>
      <c r="CI380" s="162"/>
      <c r="CJ380" s="162"/>
      <c r="CK380" s="162"/>
      <c r="CL380" s="162"/>
      <c r="CM380" s="162"/>
      <c r="CN380" s="162"/>
      <c r="CO380" s="162"/>
    </row>
    <row r="381" spans="1:93" s="161" customFormat="1">
      <c r="A381" s="154"/>
      <c r="B381" s="154"/>
      <c r="C381" s="155" t="s">
        <v>513</v>
      </c>
      <c r="D381" s="155"/>
      <c r="E381" s="155"/>
      <c r="F381" s="155"/>
      <c r="G381" s="154"/>
      <c r="H381" s="154"/>
      <c r="I381" s="154"/>
      <c r="J381" s="156" t="s">
        <v>656</v>
      </c>
      <c r="K381" s="157"/>
      <c r="L381" s="154"/>
      <c r="M381" s="157"/>
      <c r="N381" s="154"/>
      <c r="O381" s="157"/>
      <c r="P381" s="154"/>
      <c r="Q381" s="157"/>
      <c r="R381" s="154"/>
      <c r="S381" s="157"/>
      <c r="T381" s="154"/>
      <c r="U381" s="157"/>
      <c r="V381" s="154"/>
      <c r="W381" s="157"/>
      <c r="X381" s="154"/>
      <c r="Y381" s="157"/>
      <c r="Z381" s="154"/>
      <c r="AA381" s="157"/>
      <c r="AB381" s="154"/>
      <c r="AC381" s="157"/>
      <c r="AD381" s="154"/>
      <c r="AE381" s="157"/>
      <c r="AF381" s="157"/>
      <c r="AG381" s="157"/>
      <c r="AH381" s="154"/>
      <c r="AI381" s="157"/>
      <c r="AJ381" s="154"/>
      <c r="AK381" s="157"/>
      <c r="AL381" s="154"/>
      <c r="AM381" s="157"/>
      <c r="AN381" s="163"/>
      <c r="AO381" s="154"/>
      <c r="AP381" s="154"/>
      <c r="AQ381" s="154"/>
      <c r="AR381" s="154"/>
      <c r="AS381" s="154"/>
      <c r="AT381" s="185"/>
      <c r="AU381" s="154"/>
      <c r="AV381" s="185"/>
      <c r="AW381" s="154"/>
      <c r="AX381" s="158"/>
      <c r="AY381" s="159"/>
      <c r="AZ381" s="154"/>
      <c r="BA381" s="154"/>
      <c r="BB381" s="154"/>
      <c r="BC381" s="154"/>
      <c r="BD381" s="160"/>
      <c r="BE381" s="154"/>
      <c r="BF381" s="154"/>
      <c r="BG381" s="154"/>
      <c r="BH381" s="154"/>
      <c r="BI381" s="160"/>
      <c r="BK381" s="162"/>
      <c r="BL381" s="150"/>
      <c r="BM381" s="162"/>
      <c r="BN381" s="162"/>
      <c r="BO381" s="162"/>
      <c r="BP381" s="162"/>
      <c r="BQ381" s="162"/>
      <c r="BR381" s="162"/>
      <c r="BS381" s="162"/>
      <c r="BT381" s="162"/>
      <c r="BU381" s="162"/>
      <c r="BV381" s="162"/>
      <c r="BW381" s="162"/>
      <c r="BX381" s="162"/>
      <c r="BY381" s="162"/>
      <c r="BZ381" s="162"/>
      <c r="CA381" s="162"/>
      <c r="CB381" s="162"/>
      <c r="CC381" s="162"/>
      <c r="CD381" s="162"/>
      <c r="CE381" s="162"/>
      <c r="CF381" s="162"/>
      <c r="CG381" s="162"/>
      <c r="CH381" s="162"/>
      <c r="CI381" s="162"/>
      <c r="CJ381" s="162"/>
      <c r="CK381" s="162"/>
      <c r="CL381" s="162"/>
      <c r="CM381" s="162"/>
      <c r="CN381" s="162"/>
      <c r="CO381" s="162"/>
    </row>
    <row r="382" spans="1:93" s="111" customFormat="1">
      <c r="A382" s="113">
        <v>125</v>
      </c>
      <c r="B382" s="113">
        <v>40010020</v>
      </c>
      <c r="C382" s="126" t="s">
        <v>60</v>
      </c>
      <c r="D382" s="126" t="s">
        <v>188</v>
      </c>
      <c r="E382" s="126" t="s">
        <v>183</v>
      </c>
      <c r="F382" s="126" t="s">
        <v>181</v>
      </c>
      <c r="G382" s="113">
        <v>20</v>
      </c>
      <c r="H382" s="113">
        <v>4</v>
      </c>
      <c r="I382" s="113" t="s">
        <v>283</v>
      </c>
      <c r="J382" s="113">
        <v>9</v>
      </c>
      <c r="K382" s="114">
        <f>IF(J382=0,0,IF(J382&lt;10,1,IF(MOD(J382,30)&lt;10,ROUNDDOWN(J382/30,0),ROUNDUP(J382/30,0))))</f>
        <v>1</v>
      </c>
      <c r="L382" s="113">
        <v>21</v>
      </c>
      <c r="M382" s="114">
        <f>IF(L382=0,0,IF(L382&lt;10,1,IF(MOD(L382,30)&lt;10,ROUNDDOWN(L382/30,0),ROUNDUP(L382/30,0))))</f>
        <v>1</v>
      </c>
      <c r="N382" s="113">
        <v>39</v>
      </c>
      <c r="O382" s="114">
        <f>IF(N382=0,0,IF(N382&lt;10,1,IF(MOD(N382,30)&lt;10,ROUNDDOWN(N382/30,0),ROUNDUP(N382/30,0))))</f>
        <v>1</v>
      </c>
      <c r="P382" s="113">
        <v>28</v>
      </c>
      <c r="Q382" s="114">
        <f>IF(P382=0,0,IF(P382&lt;10,1,IF(MOD(P382,40)&lt;10,ROUNDDOWN(P382/40,0),ROUNDUP(P382/40,0))))</f>
        <v>1</v>
      </c>
      <c r="R382" s="113">
        <v>31</v>
      </c>
      <c r="S382" s="114">
        <f>IF(R382=0,0,IF(R382&lt;10,1,IF(MOD(R382,40)&lt;10,ROUNDDOWN(R382/40,0),ROUNDUP(R382/40,0))))</f>
        <v>1</v>
      </c>
      <c r="T382" s="113">
        <v>27</v>
      </c>
      <c r="U382" s="114">
        <f>IF(T382=0,0,IF(T382&lt;10,1,IF(MOD(T382,40)&lt;10,ROUNDDOWN(T382/40,0),ROUNDUP(T382/40,0))))</f>
        <v>1</v>
      </c>
      <c r="V382" s="113">
        <v>37</v>
      </c>
      <c r="W382" s="114">
        <f>IF(V382=0,0,IF(V382&lt;10,1,IF(MOD(V382,40)&lt;10,ROUNDDOWN(V382/40,0),ROUNDUP(V382/40,0))))</f>
        <v>1</v>
      </c>
      <c r="X382" s="113">
        <v>34</v>
      </c>
      <c r="Y382" s="114">
        <f>IF(X382=0,0,IF(X382&lt;10,1,IF(MOD(X382,40)&lt;10,ROUNDDOWN(X382/40,0),ROUNDUP(X382/40,0))))</f>
        <v>1</v>
      </c>
      <c r="Z382" s="113">
        <v>38</v>
      </c>
      <c r="AA382" s="114">
        <f>IF(Z382=0,0,IF(Z382&lt;10,1,IF(MOD(Z382,40)&lt;10,ROUNDDOWN(Z382/40,0),ROUNDUP(Z382/40,0))))</f>
        <v>1</v>
      </c>
      <c r="AB382" s="113">
        <v>33</v>
      </c>
      <c r="AC382" s="114">
        <f>IF(AB382=0,0,IF(AB382&lt;10,1,IF(MOD(AB382,40)&lt;10,ROUNDDOWN(AB382/40,0),ROUNDUP(AB382/40,0))))</f>
        <v>1</v>
      </c>
      <c r="AD382" s="113">
        <v>29</v>
      </c>
      <c r="AE382" s="114">
        <f>IF(AD382=0,0,IF(AD382&lt;10,1,IF(MOD(AD382,40)&lt;10,ROUNDDOWN(AD382/40,0),ROUNDUP(AD382/40,0))))</f>
        <v>1</v>
      </c>
      <c r="AF382" s="114">
        <v>28</v>
      </c>
      <c r="AG382" s="114">
        <f>IF(AF382=0,0,IF(AF382&lt;10,1,IF(MOD(AF382,40)&lt;10,ROUNDDOWN(AF382/40,0),ROUNDUP(AF382/40,0))))</f>
        <v>1</v>
      </c>
      <c r="AH382" s="113"/>
      <c r="AI382" s="114">
        <f>IF(AH382=0,0,IF(AH382&lt;10,1,IF(MOD(AH382,40)&lt;10,ROUNDDOWN(AH382/40,0),ROUNDUP(AH382/40,0))))</f>
        <v>0</v>
      </c>
      <c r="AJ382" s="113"/>
      <c r="AK382" s="114">
        <f>IF(AJ382=0,0,IF(AJ382&lt;10,1,IF(MOD(AJ382,40)&lt;10,ROUNDDOWN(AJ382/40,0),ROUNDUP(AJ382/40,0))))</f>
        <v>0</v>
      </c>
      <c r="AL382" s="113"/>
      <c r="AM382" s="114">
        <f>IF(AL382=0,0,IF(AL382&lt;10,1,IF(MOD(AL382,40)&lt;10,ROUNDDOWN(AL382/40,0),ROUNDUP(AL382/40,0))))</f>
        <v>0</v>
      </c>
      <c r="AN382" s="127">
        <f>SUM(J382+L382+N382+P382+R382+T382+V382+X382+Z382+AB382+AD382+AF382+AH382+AJ382+AL382)</f>
        <v>354</v>
      </c>
      <c r="AO382" s="113">
        <f>SUM(K382+M382+O382+Q382+S382+U382+W382+Y382+AA382+AC382+AE382+AG382+AI382+AK382+AM382)</f>
        <v>12</v>
      </c>
      <c r="AP382" s="113">
        <v>1</v>
      </c>
      <c r="AQ382" s="113">
        <v>19</v>
      </c>
      <c r="AR382" s="113">
        <f>SUM(AP382:AQ382)</f>
        <v>20</v>
      </c>
      <c r="AS382" s="142">
        <v>1</v>
      </c>
      <c r="AT382" s="185">
        <v>0</v>
      </c>
      <c r="AU382" s="142">
        <v>19</v>
      </c>
      <c r="AV382" s="185">
        <v>0</v>
      </c>
      <c r="AW382" s="142">
        <f>SUM(AS382:AV382)</f>
        <v>20</v>
      </c>
      <c r="AX382" s="128">
        <f>IF(AN382&lt;=0,0,IF(AN382&lt;=359,1,IF(AN382&lt;=719,2,IF(AN382&lt;=1079,3,IF(AN382&lt;=1679,4,IF(AN382&lt;=1680,5,IF(AN382&lt;=1680,1,5)))))))</f>
        <v>1</v>
      </c>
      <c r="AY382" s="129">
        <f>IF(AN382&gt;120,ROUND(((((K382+M382+O382)*30)+(J382+L382+N382))/50+(((Q382+S382+U382+W382+Y382+AA382)*40)+(P382+R382+T382+V382+X382+Z382))/50+(AC382+AE382+AG382+AI382+AK382+AM382)*2),0),IF((J382+L382+N382+P382+R382+T382+V382+X382+Z382)&lt;=0,0,IF((J382+L382+N382+P382+R382+T382+V382+X382+Z382)&lt;=20,1,IF((J382+L382+N382+P382+R382+T382+V382+X382+Z382)&lt;=40,2,IF((J382+L382+N382+P382+R382+T382+V382+X382+Z382)&lt;=60,3,IF((J382+L382+N382+P382+R382+T382+V382+X382+Z382)&lt;=80,4,IF((J382+L382+N382+P382+R382+T382+V382+X382+Z382)&lt;=100,5,IF((J382+L382+N382+P382+R382+T382+V382+X382+Z382)&lt;=120,6,0)))))))+((AC382+AE382+AG382+AI382+AK382+AM382)*2))</f>
        <v>18</v>
      </c>
      <c r="AZ382" s="113">
        <f>SUM(AX382:AY382)</f>
        <v>19</v>
      </c>
      <c r="BA382" s="113">
        <f>SUM(AP382)-AX382</f>
        <v>0</v>
      </c>
      <c r="BB382" s="113">
        <f>SUM(AQ382)-AY382</f>
        <v>1</v>
      </c>
      <c r="BC382" s="113">
        <f>SUM(AR382)-AZ382</f>
        <v>1</v>
      </c>
      <c r="BD382" s="130">
        <f>SUM(BC382)/AZ382*100</f>
        <v>5.2631578947368416</v>
      </c>
      <c r="BE382" s="113">
        <v>0</v>
      </c>
      <c r="BF382" s="113"/>
      <c r="BG382" s="113">
        <v>1</v>
      </c>
      <c r="BH382" s="113">
        <f>SUM(BC382)-BE382-BF382+BG382</f>
        <v>2</v>
      </c>
      <c r="BI382" s="130">
        <f>SUM(BH382)/AZ382*100</f>
        <v>10.526315789473683</v>
      </c>
      <c r="BK382" s="112"/>
      <c r="BL382" s="150"/>
      <c r="BM382" s="112"/>
      <c r="BN382" s="112"/>
      <c r="BO382" s="112"/>
      <c r="BP382" s="112"/>
      <c r="BQ382" s="112"/>
      <c r="BR382" s="112"/>
      <c r="BS382" s="112"/>
      <c r="BT382" s="112"/>
      <c r="BU382" s="112"/>
      <c r="BV382" s="112"/>
      <c r="BW382" s="112"/>
      <c r="BX382" s="112"/>
      <c r="BY382" s="112"/>
      <c r="BZ382" s="112"/>
      <c r="CA382" s="112"/>
      <c r="CB382" s="112"/>
      <c r="CC382" s="112"/>
      <c r="CD382" s="112"/>
      <c r="CE382" s="112"/>
      <c r="CF382" s="112"/>
      <c r="CG382" s="112"/>
      <c r="CH382" s="112"/>
      <c r="CI382" s="112"/>
      <c r="CJ382" s="112"/>
      <c r="CK382" s="112"/>
      <c r="CL382" s="112"/>
      <c r="CM382" s="112"/>
      <c r="CN382" s="112"/>
      <c r="CO382" s="112"/>
    </row>
    <row r="383" spans="1:93" s="161" customFormat="1">
      <c r="A383" s="154"/>
      <c r="B383" s="154"/>
      <c r="C383" s="155" t="s">
        <v>369</v>
      </c>
      <c r="D383" s="155"/>
      <c r="E383" s="155"/>
      <c r="F383" s="155"/>
      <c r="G383" s="154"/>
      <c r="H383" s="154"/>
      <c r="I383" s="154"/>
      <c r="J383" s="156" t="s">
        <v>487</v>
      </c>
      <c r="K383" s="157"/>
      <c r="L383" s="154"/>
      <c r="M383" s="157"/>
      <c r="N383" s="154"/>
      <c r="O383" s="157"/>
      <c r="P383" s="154"/>
      <c r="Q383" s="157"/>
      <c r="R383" s="154"/>
      <c r="S383" s="157"/>
      <c r="T383" s="154"/>
      <c r="U383" s="157"/>
      <c r="V383" s="154"/>
      <c r="W383" s="157"/>
      <c r="X383" s="154"/>
      <c r="Y383" s="157"/>
      <c r="Z383" s="154"/>
      <c r="AA383" s="157"/>
      <c r="AB383" s="154"/>
      <c r="AC383" s="157"/>
      <c r="AD383" s="154"/>
      <c r="AE383" s="157"/>
      <c r="AF383" s="157"/>
      <c r="AG383" s="157"/>
      <c r="AH383" s="154"/>
      <c r="AI383" s="157"/>
      <c r="AJ383" s="154"/>
      <c r="AK383" s="157"/>
      <c r="AL383" s="154"/>
      <c r="AM383" s="157"/>
      <c r="AN383" s="163"/>
      <c r="AO383" s="154"/>
      <c r="AP383" s="154"/>
      <c r="AQ383" s="154"/>
      <c r="AR383" s="154"/>
      <c r="AS383" s="142"/>
      <c r="AT383" s="185"/>
      <c r="AU383" s="142"/>
      <c r="AV383" s="185"/>
      <c r="AW383" s="142"/>
      <c r="AX383" s="158"/>
      <c r="AY383" s="159"/>
      <c r="AZ383" s="154"/>
      <c r="BA383" s="154"/>
      <c r="BB383" s="154"/>
      <c r="BC383" s="154"/>
      <c r="BD383" s="160"/>
      <c r="BE383" s="154"/>
      <c r="BF383" s="154"/>
      <c r="BG383" s="154"/>
      <c r="BH383" s="154"/>
      <c r="BI383" s="160"/>
      <c r="BK383" s="162"/>
      <c r="BL383" s="150"/>
      <c r="BM383" s="162"/>
      <c r="BN383" s="162"/>
      <c r="BO383" s="162"/>
      <c r="BP383" s="162"/>
      <c r="BQ383" s="162"/>
      <c r="BR383" s="162"/>
      <c r="BS383" s="162"/>
      <c r="BT383" s="162"/>
      <c r="BU383" s="162"/>
      <c r="BV383" s="162"/>
      <c r="BW383" s="162"/>
      <c r="BX383" s="162"/>
      <c r="BY383" s="162"/>
      <c r="BZ383" s="162"/>
      <c r="CA383" s="162"/>
      <c r="CB383" s="162"/>
      <c r="CC383" s="162"/>
      <c r="CD383" s="162"/>
      <c r="CE383" s="162"/>
      <c r="CF383" s="162"/>
      <c r="CG383" s="162"/>
      <c r="CH383" s="162"/>
      <c r="CI383" s="162"/>
      <c r="CJ383" s="162"/>
      <c r="CK383" s="162"/>
      <c r="CL383" s="162"/>
      <c r="CM383" s="162"/>
      <c r="CN383" s="162"/>
      <c r="CO383" s="162"/>
    </row>
    <row r="384" spans="1:93" s="161" customFormat="1">
      <c r="A384" s="154"/>
      <c r="B384" s="154"/>
      <c r="C384" s="155" t="s">
        <v>513</v>
      </c>
      <c r="D384" s="155"/>
      <c r="E384" s="155"/>
      <c r="F384" s="155"/>
      <c r="G384" s="154"/>
      <c r="H384" s="154"/>
      <c r="I384" s="154"/>
      <c r="J384" s="156" t="s">
        <v>523</v>
      </c>
      <c r="K384" s="157"/>
      <c r="L384" s="154"/>
      <c r="M384" s="157"/>
      <c r="N384" s="154"/>
      <c r="O384" s="157"/>
      <c r="P384" s="154"/>
      <c r="Q384" s="157"/>
      <c r="R384" s="154"/>
      <c r="S384" s="157"/>
      <c r="T384" s="154"/>
      <c r="U384" s="157"/>
      <c r="V384" s="154"/>
      <c r="W384" s="157"/>
      <c r="X384" s="154"/>
      <c r="Y384" s="157"/>
      <c r="Z384" s="154"/>
      <c r="AA384" s="157"/>
      <c r="AB384" s="154"/>
      <c r="AC384" s="157"/>
      <c r="AD384" s="154"/>
      <c r="AE384" s="157"/>
      <c r="AF384" s="157"/>
      <c r="AG384" s="157"/>
      <c r="AH384" s="154"/>
      <c r="AI384" s="157"/>
      <c r="AJ384" s="154"/>
      <c r="AK384" s="157"/>
      <c r="AL384" s="154"/>
      <c r="AM384" s="157"/>
      <c r="AN384" s="163"/>
      <c r="AO384" s="154"/>
      <c r="AP384" s="154"/>
      <c r="AQ384" s="154"/>
      <c r="AR384" s="154"/>
      <c r="AS384" s="142"/>
      <c r="AT384" s="185"/>
      <c r="AU384" s="142"/>
      <c r="AV384" s="185"/>
      <c r="AW384" s="142"/>
      <c r="AX384" s="158"/>
      <c r="AY384" s="159"/>
      <c r="AZ384" s="154"/>
      <c r="BA384" s="154"/>
      <c r="BB384" s="154"/>
      <c r="BC384" s="154"/>
      <c r="BD384" s="160"/>
      <c r="BE384" s="154"/>
      <c r="BF384" s="154"/>
      <c r="BG384" s="154"/>
      <c r="BH384" s="154"/>
      <c r="BI384" s="160"/>
      <c r="BK384" s="162"/>
      <c r="BL384" s="150"/>
      <c r="BM384" s="162"/>
      <c r="BN384" s="162"/>
      <c r="BO384" s="162"/>
      <c r="BP384" s="162"/>
      <c r="BQ384" s="162"/>
      <c r="BR384" s="162"/>
      <c r="BS384" s="162"/>
      <c r="BT384" s="162"/>
      <c r="BU384" s="162"/>
      <c r="BV384" s="162"/>
      <c r="BW384" s="162"/>
      <c r="BX384" s="162"/>
      <c r="BY384" s="162"/>
      <c r="BZ384" s="162"/>
      <c r="CA384" s="162"/>
      <c r="CB384" s="162"/>
      <c r="CC384" s="162"/>
      <c r="CD384" s="162"/>
      <c r="CE384" s="162"/>
      <c r="CF384" s="162"/>
      <c r="CG384" s="162"/>
      <c r="CH384" s="162"/>
      <c r="CI384" s="162"/>
      <c r="CJ384" s="162"/>
      <c r="CK384" s="162"/>
      <c r="CL384" s="162"/>
      <c r="CM384" s="162"/>
      <c r="CN384" s="162"/>
      <c r="CO384" s="162"/>
    </row>
    <row r="385" spans="1:93" s="111" customFormat="1">
      <c r="A385" s="113">
        <v>126</v>
      </c>
      <c r="B385" s="113">
        <v>40010111</v>
      </c>
      <c r="C385" s="126" t="s">
        <v>74</v>
      </c>
      <c r="D385" s="126" t="s">
        <v>202</v>
      </c>
      <c r="E385" s="126" t="s">
        <v>183</v>
      </c>
      <c r="F385" s="126" t="s">
        <v>181</v>
      </c>
      <c r="G385" s="113">
        <v>15</v>
      </c>
      <c r="H385" s="113">
        <v>1</v>
      </c>
      <c r="I385" s="113" t="s">
        <v>283</v>
      </c>
      <c r="J385" s="113">
        <v>10</v>
      </c>
      <c r="K385" s="114">
        <f>IF(J385=0,0,IF(J385&lt;10,1,IF(MOD(J385,30)&lt;10,ROUNDDOWN(J385/30,0),ROUNDUP(J385/30,0))))</f>
        <v>1</v>
      </c>
      <c r="L385" s="113">
        <v>4</v>
      </c>
      <c r="M385" s="114">
        <f>IF(L385=0,0,IF(L385&lt;10,1,IF(MOD(L385,30)&lt;10,ROUNDDOWN(L385/30,0),ROUNDUP(L385/30,0))))</f>
        <v>1</v>
      </c>
      <c r="N385" s="113">
        <v>2</v>
      </c>
      <c r="O385" s="114">
        <f>IF(N385=0,0,IF(N385&lt;10,1,IF(MOD(N385,30)&lt;10,ROUNDDOWN(N385/30,0),ROUNDUP(N385/30,0))))</f>
        <v>1</v>
      </c>
      <c r="P385" s="113">
        <v>13</v>
      </c>
      <c r="Q385" s="114">
        <f>IF(P385=0,0,IF(P385&lt;10,1,IF(MOD(P385,40)&lt;10,ROUNDDOWN(P385/40,0),ROUNDUP(P385/40,0))))</f>
        <v>1</v>
      </c>
      <c r="R385" s="113">
        <v>11</v>
      </c>
      <c r="S385" s="114">
        <f>IF(R385=0,0,IF(R385&lt;10,1,IF(MOD(R385,40)&lt;10,ROUNDDOWN(R385/40,0),ROUNDUP(R385/40,0))))</f>
        <v>1</v>
      </c>
      <c r="T385" s="113">
        <v>18</v>
      </c>
      <c r="U385" s="114">
        <f>IF(T385=0,0,IF(T385&lt;10,1,IF(MOD(T385,40)&lt;10,ROUNDDOWN(T385/40,0),ROUNDUP(T385/40,0))))</f>
        <v>1</v>
      </c>
      <c r="V385" s="113">
        <v>15</v>
      </c>
      <c r="W385" s="114">
        <f>IF(V385=0,0,IF(V385&lt;10,1,IF(MOD(V385,40)&lt;10,ROUNDDOWN(V385/40,0),ROUNDUP(V385/40,0))))</f>
        <v>1</v>
      </c>
      <c r="X385" s="113">
        <v>18</v>
      </c>
      <c r="Y385" s="114">
        <f>IF(X385=0,0,IF(X385&lt;10,1,IF(MOD(X385,40)&lt;10,ROUNDDOWN(X385/40,0),ROUNDUP(X385/40,0))))</f>
        <v>1</v>
      </c>
      <c r="Z385" s="113">
        <v>26</v>
      </c>
      <c r="AA385" s="114">
        <f>IF(Z385=0,0,IF(Z385&lt;10,1,IF(MOD(Z385,40)&lt;10,ROUNDDOWN(Z385/40,0),ROUNDUP(Z385/40,0))))</f>
        <v>1</v>
      </c>
      <c r="AB385" s="113"/>
      <c r="AC385" s="114">
        <f>IF(AB385=0,0,IF(AB385&lt;10,1,IF(MOD(AB385,40)&lt;10,ROUNDDOWN(AB385/40,0),ROUNDUP(AB385/40,0))))</f>
        <v>0</v>
      </c>
      <c r="AD385" s="113"/>
      <c r="AE385" s="114">
        <f>IF(AD385=0,0,IF(AD385&lt;10,1,IF(MOD(AD385,40)&lt;10,ROUNDDOWN(AD385/40,0),ROUNDUP(AD385/40,0))))</f>
        <v>0</v>
      </c>
      <c r="AF385" s="114"/>
      <c r="AG385" s="114">
        <f>IF(AF385=0,0,IF(AF385&lt;10,1,IF(MOD(AF385,40)&lt;10,ROUNDDOWN(AF385/40,0),ROUNDUP(AF385/40,0))))</f>
        <v>0</v>
      </c>
      <c r="AH385" s="113"/>
      <c r="AI385" s="114">
        <f>IF(AH385=0,0,IF(AH385&lt;10,1,IF(MOD(AH385,40)&lt;10,ROUNDDOWN(AH385/40,0),ROUNDUP(AH385/40,0))))</f>
        <v>0</v>
      </c>
      <c r="AJ385" s="113"/>
      <c r="AK385" s="114">
        <f>IF(AJ385=0,0,IF(AJ385&lt;10,1,IF(MOD(AJ385,40)&lt;10,ROUNDDOWN(AJ385/40,0),ROUNDUP(AJ385/40,0))))</f>
        <v>0</v>
      </c>
      <c r="AL385" s="113"/>
      <c r="AM385" s="114">
        <f>IF(AL385=0,0,IF(AL385&lt;10,1,IF(MOD(AL385,40)&lt;10,ROUNDDOWN(AL385/40,0),ROUNDUP(AL385/40,0))))</f>
        <v>0</v>
      </c>
      <c r="AN385" s="113">
        <f>SUM(J385+L385+N385+P385+R385+T385+V385+X385+Z385+AB385+AD385+AF385+AH385+AJ385+AL385)</f>
        <v>117</v>
      </c>
      <c r="AO385" s="113">
        <f>SUM(K385+M385+O385+Q385+S385+U385+W385+Y385+AA385+AC385+AE385+AG385+AI385+AK385+AM385)</f>
        <v>9</v>
      </c>
      <c r="AP385" s="113">
        <v>1</v>
      </c>
      <c r="AQ385" s="113">
        <v>7</v>
      </c>
      <c r="AR385" s="113">
        <f>SUM(AP385:AQ385)</f>
        <v>8</v>
      </c>
      <c r="AS385" s="142">
        <v>1</v>
      </c>
      <c r="AT385" s="185">
        <v>0</v>
      </c>
      <c r="AU385" s="142">
        <v>7</v>
      </c>
      <c r="AV385" s="185">
        <v>0</v>
      </c>
      <c r="AW385" s="142">
        <f>SUM(AS385:AV385)</f>
        <v>8</v>
      </c>
      <c r="AX385" s="128">
        <f>IF(AN385&lt;=0,0,IF(AN385&lt;=359,1,IF(AN385&lt;=719,2,IF(AN385&lt;=1079,3,IF(AN385&lt;=1679,4,IF(AN385&lt;=1680,5,IF(AN385&lt;=1680,1,5)))))))</f>
        <v>1</v>
      </c>
      <c r="AY385" s="129">
        <f>IF(AN385&gt;120,ROUND(((((K385+M385+O385)*30)+(J385+L385+N385))/50+(((Q385+S385+U385+W385+Y385+AA385)*40)+(P385+R385+T385+V385+X385+Z385))/50+(AC385+AE385+AG385+AI385+AK385+AM385)*2),0),IF((J385+L385+N385+P385+R385+T385+V385+X385+Z385)&lt;=0,0,IF((J385+L385+N385+P385+R385+T385+V385+X385+Z385)&lt;=20,1,IF((J385+L385+N385+P385+R385+T385+V385+X385+Z385)&lt;=40,2,IF((J385+L385+N385+P385+R385+T385+V385+X385+Z385)&lt;=60,3,IF((J385+L385+N385+P385+R385+T385+V385+X385+Z385)&lt;=80,4,IF((J385+L385+N385+P385+R385+T385+V385+X385+Z385)&lt;=100,5,IF((J385+L385+N385+P385+R385+T385+V385+X385+Z385)&lt;=120,6,0)))))))+((AC385+AE385+AG385+AI385+AK385+AM385)*2))</f>
        <v>6</v>
      </c>
      <c r="AZ385" s="113">
        <f>SUM(AX385:AY385)</f>
        <v>7</v>
      </c>
      <c r="BA385" s="113">
        <f>SUM(AP385)-AX385</f>
        <v>0</v>
      </c>
      <c r="BB385" s="113">
        <f>SUM(AQ385)-AY385</f>
        <v>1</v>
      </c>
      <c r="BC385" s="113">
        <f>SUM(AR385)-AZ385</f>
        <v>1</v>
      </c>
      <c r="BD385" s="130">
        <f>SUM(BC385)/AZ385*100</f>
        <v>14.285714285714285</v>
      </c>
      <c r="BE385" s="113">
        <v>0</v>
      </c>
      <c r="BF385" s="113"/>
      <c r="BG385" s="113"/>
      <c r="BH385" s="113">
        <f>SUM(BC385)-BE385-BF385+BG385</f>
        <v>1</v>
      </c>
      <c r="BI385" s="130">
        <f>SUM(BH385)/AZ385*100</f>
        <v>14.285714285714285</v>
      </c>
      <c r="BK385" s="112"/>
      <c r="BL385" s="150"/>
      <c r="BM385" s="112"/>
      <c r="BN385" s="112"/>
      <c r="BO385" s="112"/>
      <c r="BP385" s="112"/>
      <c r="BQ385" s="112"/>
      <c r="BR385" s="112"/>
      <c r="BS385" s="112"/>
      <c r="BT385" s="112"/>
      <c r="BU385" s="112"/>
      <c r="BV385" s="112"/>
      <c r="BW385" s="112"/>
      <c r="BX385" s="112"/>
      <c r="BY385" s="112"/>
      <c r="BZ385" s="112"/>
      <c r="CA385" s="112"/>
      <c r="CB385" s="112"/>
      <c r="CC385" s="112"/>
      <c r="CD385" s="112"/>
      <c r="CE385" s="112"/>
      <c r="CF385" s="112"/>
      <c r="CG385" s="112"/>
      <c r="CH385" s="112"/>
      <c r="CI385" s="112"/>
      <c r="CJ385" s="112"/>
      <c r="CK385" s="112"/>
      <c r="CL385" s="112"/>
      <c r="CM385" s="112"/>
      <c r="CN385" s="112"/>
      <c r="CO385" s="112"/>
    </row>
    <row r="386" spans="1:93" s="161" customFormat="1">
      <c r="A386" s="154"/>
      <c r="B386" s="154"/>
      <c r="C386" s="155" t="s">
        <v>369</v>
      </c>
      <c r="D386" s="155"/>
      <c r="E386" s="155"/>
      <c r="F386" s="155"/>
      <c r="G386" s="154"/>
      <c r="H386" s="154"/>
      <c r="I386" s="154"/>
      <c r="J386" s="156" t="s">
        <v>438</v>
      </c>
      <c r="K386" s="157"/>
      <c r="L386" s="154"/>
      <c r="M386" s="157"/>
      <c r="N386" s="154"/>
      <c r="O386" s="157"/>
      <c r="P386" s="154"/>
      <c r="Q386" s="157"/>
      <c r="R386" s="154"/>
      <c r="S386" s="157"/>
      <c r="T386" s="154"/>
      <c r="U386" s="157"/>
      <c r="V386" s="154"/>
      <c r="W386" s="157"/>
      <c r="X386" s="154"/>
      <c r="Y386" s="157"/>
      <c r="Z386" s="154"/>
      <c r="AA386" s="157"/>
      <c r="AB386" s="154"/>
      <c r="AC386" s="157"/>
      <c r="AD386" s="154"/>
      <c r="AE386" s="157"/>
      <c r="AF386" s="157"/>
      <c r="AG386" s="157"/>
      <c r="AH386" s="154"/>
      <c r="AI386" s="157"/>
      <c r="AJ386" s="154"/>
      <c r="AK386" s="157"/>
      <c r="AL386" s="154"/>
      <c r="AM386" s="157"/>
      <c r="AN386" s="163"/>
      <c r="AO386" s="154"/>
      <c r="AP386" s="154"/>
      <c r="AQ386" s="154"/>
      <c r="AR386" s="154"/>
      <c r="AS386" s="142"/>
      <c r="AT386" s="185"/>
      <c r="AU386" s="142"/>
      <c r="AV386" s="185"/>
      <c r="AW386" s="142"/>
      <c r="AX386" s="158"/>
      <c r="AY386" s="159"/>
      <c r="AZ386" s="154"/>
      <c r="BA386" s="154"/>
      <c r="BB386" s="154"/>
      <c r="BC386" s="154"/>
      <c r="BD386" s="160"/>
      <c r="BE386" s="154"/>
      <c r="BF386" s="154"/>
      <c r="BG386" s="154"/>
      <c r="BH386" s="154"/>
      <c r="BI386" s="160"/>
      <c r="BK386" s="162"/>
      <c r="BL386" s="150"/>
      <c r="BM386" s="162"/>
      <c r="BN386" s="162"/>
      <c r="BO386" s="162"/>
      <c r="BP386" s="162"/>
      <c r="BQ386" s="162"/>
      <c r="BR386" s="162"/>
      <c r="BS386" s="162"/>
      <c r="BT386" s="162"/>
      <c r="BU386" s="162"/>
      <c r="BV386" s="162"/>
      <c r="BW386" s="162"/>
      <c r="BX386" s="162"/>
      <c r="BY386" s="162"/>
      <c r="BZ386" s="162"/>
      <c r="CA386" s="162"/>
      <c r="CB386" s="162"/>
      <c r="CC386" s="162"/>
      <c r="CD386" s="162"/>
      <c r="CE386" s="162"/>
      <c r="CF386" s="162"/>
      <c r="CG386" s="162"/>
      <c r="CH386" s="162"/>
      <c r="CI386" s="162"/>
      <c r="CJ386" s="162"/>
      <c r="CK386" s="162"/>
      <c r="CL386" s="162"/>
      <c r="CM386" s="162"/>
      <c r="CN386" s="162"/>
      <c r="CO386" s="162"/>
    </row>
    <row r="387" spans="1:93" s="161" customFormat="1">
      <c r="A387" s="154"/>
      <c r="B387" s="154"/>
      <c r="C387" s="155" t="s">
        <v>513</v>
      </c>
      <c r="D387" s="155"/>
      <c r="E387" s="155"/>
      <c r="F387" s="155"/>
      <c r="G387" s="154"/>
      <c r="H387" s="154"/>
      <c r="I387" s="154"/>
      <c r="J387" s="156" t="s">
        <v>541</v>
      </c>
      <c r="K387" s="157"/>
      <c r="L387" s="154"/>
      <c r="M387" s="157"/>
      <c r="N387" s="154"/>
      <c r="O387" s="157"/>
      <c r="P387" s="154"/>
      <c r="Q387" s="157"/>
      <c r="R387" s="154"/>
      <c r="S387" s="157"/>
      <c r="T387" s="154"/>
      <c r="U387" s="157"/>
      <c r="V387" s="154"/>
      <c r="W387" s="157"/>
      <c r="X387" s="154"/>
      <c r="Y387" s="157"/>
      <c r="Z387" s="154"/>
      <c r="AA387" s="157"/>
      <c r="AB387" s="154"/>
      <c r="AC387" s="157"/>
      <c r="AD387" s="154"/>
      <c r="AE387" s="157"/>
      <c r="AF387" s="157"/>
      <c r="AG387" s="157"/>
      <c r="AH387" s="154"/>
      <c r="AI387" s="157"/>
      <c r="AJ387" s="154"/>
      <c r="AK387" s="157"/>
      <c r="AL387" s="154"/>
      <c r="AM387" s="157"/>
      <c r="AN387" s="163"/>
      <c r="AO387" s="154"/>
      <c r="AP387" s="154"/>
      <c r="AQ387" s="154"/>
      <c r="AR387" s="154"/>
      <c r="AS387" s="142"/>
      <c r="AT387" s="185"/>
      <c r="AU387" s="142"/>
      <c r="AV387" s="185"/>
      <c r="AW387" s="142"/>
      <c r="AX387" s="158"/>
      <c r="AY387" s="159"/>
      <c r="AZ387" s="154"/>
      <c r="BA387" s="154"/>
      <c r="BB387" s="154"/>
      <c r="BC387" s="154"/>
      <c r="BD387" s="160"/>
      <c r="BE387" s="154"/>
      <c r="BF387" s="154"/>
      <c r="BG387" s="154"/>
      <c r="BH387" s="154"/>
      <c r="BI387" s="160"/>
      <c r="BK387" s="162"/>
      <c r="BL387" s="150"/>
      <c r="BM387" s="162"/>
      <c r="BN387" s="162"/>
      <c r="BO387" s="162"/>
      <c r="BP387" s="162"/>
      <c r="BQ387" s="162"/>
      <c r="BR387" s="162"/>
      <c r="BS387" s="162"/>
      <c r="BT387" s="162"/>
      <c r="BU387" s="162"/>
      <c r="BV387" s="162"/>
      <c r="BW387" s="162"/>
      <c r="BX387" s="162"/>
      <c r="BY387" s="162"/>
      <c r="BZ387" s="162"/>
      <c r="CA387" s="162"/>
      <c r="CB387" s="162"/>
      <c r="CC387" s="162"/>
      <c r="CD387" s="162"/>
      <c r="CE387" s="162"/>
      <c r="CF387" s="162"/>
      <c r="CG387" s="162"/>
      <c r="CH387" s="162"/>
      <c r="CI387" s="162"/>
      <c r="CJ387" s="162"/>
      <c r="CK387" s="162"/>
      <c r="CL387" s="162"/>
      <c r="CM387" s="162"/>
      <c r="CN387" s="162"/>
      <c r="CO387" s="162"/>
    </row>
    <row r="388" spans="1:93" s="111" customFormat="1">
      <c r="A388" s="113">
        <v>127</v>
      </c>
      <c r="B388" s="113">
        <v>40010036</v>
      </c>
      <c r="C388" s="126" t="s">
        <v>144</v>
      </c>
      <c r="D388" s="126" t="s">
        <v>191</v>
      </c>
      <c r="E388" s="126" t="s">
        <v>183</v>
      </c>
      <c r="F388" s="126" t="s">
        <v>181</v>
      </c>
      <c r="G388" s="113">
        <v>15</v>
      </c>
      <c r="H388" s="113">
        <v>1</v>
      </c>
      <c r="I388" s="113" t="s">
        <v>283</v>
      </c>
      <c r="J388" s="113">
        <v>0</v>
      </c>
      <c r="K388" s="114">
        <f>IF(J388=0,0,IF(J388&lt;10,1,IF(MOD(J388,30)&lt;10,ROUNDDOWN(J388/30,0),ROUNDUP(J388/30,0))))</f>
        <v>0</v>
      </c>
      <c r="L388" s="113">
        <v>3</v>
      </c>
      <c r="M388" s="114">
        <f>IF(L388=0,0,IF(L388&lt;10,1,IF(MOD(L388,30)&lt;10,ROUNDDOWN(L388/30,0),ROUNDUP(L388/30,0))))</f>
        <v>1</v>
      </c>
      <c r="N388" s="113">
        <v>3</v>
      </c>
      <c r="O388" s="114">
        <f>IF(N388=0,0,IF(N388&lt;10,1,IF(MOD(N388,30)&lt;10,ROUNDDOWN(N388/30,0),ROUNDUP(N388/30,0))))</f>
        <v>1</v>
      </c>
      <c r="P388" s="113">
        <v>2</v>
      </c>
      <c r="Q388" s="114">
        <f>IF(P388=0,0,IF(P388&lt;10,1,IF(MOD(P388,40)&lt;10,ROUNDDOWN(P388/40,0),ROUNDUP(P388/40,0))))</f>
        <v>1</v>
      </c>
      <c r="R388" s="113">
        <v>14</v>
      </c>
      <c r="S388" s="114">
        <f>IF(R388=0,0,IF(R388&lt;10,1,IF(MOD(R388,40)&lt;10,ROUNDDOWN(R388/40,0),ROUNDUP(R388/40,0))))</f>
        <v>1</v>
      </c>
      <c r="T388" s="113">
        <v>11</v>
      </c>
      <c r="U388" s="114">
        <f>IF(T388=0,0,IF(T388&lt;10,1,IF(MOD(T388,40)&lt;10,ROUNDDOWN(T388/40,0),ROUNDUP(T388/40,0))))</f>
        <v>1</v>
      </c>
      <c r="V388" s="113">
        <v>14</v>
      </c>
      <c r="W388" s="114">
        <f>IF(V388=0,0,IF(V388&lt;10,1,IF(MOD(V388,40)&lt;10,ROUNDDOWN(V388/40,0),ROUNDUP(V388/40,0))))</f>
        <v>1</v>
      </c>
      <c r="X388" s="113">
        <v>3</v>
      </c>
      <c r="Y388" s="114">
        <f>IF(X388=0,0,IF(X388&lt;10,1,IF(MOD(X388,40)&lt;10,ROUNDDOWN(X388/40,0),ROUNDUP(X388/40,0))))</f>
        <v>1</v>
      </c>
      <c r="Z388" s="113">
        <v>5</v>
      </c>
      <c r="AA388" s="114">
        <f>IF(Z388=0,0,IF(Z388&lt;10,1,IF(MOD(Z388,40)&lt;10,ROUNDDOWN(Z388/40,0),ROUNDUP(Z388/40,0))))</f>
        <v>1</v>
      </c>
      <c r="AB388" s="113"/>
      <c r="AC388" s="114">
        <f>IF(AB388=0,0,IF(AB388&lt;10,1,IF(MOD(AB388,40)&lt;10,ROUNDDOWN(AB388/40,0),ROUNDUP(AB388/40,0))))</f>
        <v>0</v>
      </c>
      <c r="AD388" s="113"/>
      <c r="AE388" s="114">
        <f>IF(AD388=0,0,IF(AD388&lt;10,1,IF(MOD(AD388,40)&lt;10,ROUNDDOWN(AD388/40,0),ROUNDUP(AD388/40,0))))</f>
        <v>0</v>
      </c>
      <c r="AF388" s="114"/>
      <c r="AG388" s="114">
        <f>IF(AF388=0,0,IF(AF388&lt;10,1,IF(MOD(AF388,40)&lt;10,ROUNDDOWN(AF388/40,0),ROUNDUP(AF388/40,0))))</f>
        <v>0</v>
      </c>
      <c r="AH388" s="113"/>
      <c r="AI388" s="114">
        <f>IF(AH388=0,0,IF(AH388&lt;10,1,IF(MOD(AH388,40)&lt;10,ROUNDDOWN(AH388/40,0),ROUNDUP(AH388/40,0))))</f>
        <v>0</v>
      </c>
      <c r="AJ388" s="113"/>
      <c r="AK388" s="114">
        <f>IF(AJ388=0,0,IF(AJ388&lt;10,1,IF(MOD(AJ388,40)&lt;10,ROUNDDOWN(AJ388/40,0),ROUNDUP(AJ388/40,0))))</f>
        <v>0</v>
      </c>
      <c r="AL388" s="113"/>
      <c r="AM388" s="114">
        <f>IF(AL388=0,0,IF(AL388&lt;10,1,IF(MOD(AL388,40)&lt;10,ROUNDDOWN(AL388/40,0),ROUNDUP(AL388/40,0))))</f>
        <v>0</v>
      </c>
      <c r="AN388" s="113">
        <f>SUM(J388+L388+N388+P388+R388+T388+V388+X388+Z388+AB388+AD388+AF388+AH388+AJ388+AL388)</f>
        <v>55</v>
      </c>
      <c r="AO388" s="113">
        <f>SUM(K388+M388+O388+Q388+S388+U388+W388+Y388+AA388+AC388+AE388+AG388+AI388+AK388+AM388)</f>
        <v>8</v>
      </c>
      <c r="AP388" s="113">
        <v>1</v>
      </c>
      <c r="AQ388" s="113">
        <v>4</v>
      </c>
      <c r="AR388" s="113">
        <f>SUM(AP388:AQ388)</f>
        <v>5</v>
      </c>
      <c r="AS388" s="142">
        <v>1</v>
      </c>
      <c r="AT388" s="185">
        <v>0</v>
      </c>
      <c r="AU388" s="142">
        <v>4</v>
      </c>
      <c r="AV388" s="185">
        <v>0</v>
      </c>
      <c r="AW388" s="142">
        <f>SUM(AS388:AV388)</f>
        <v>5</v>
      </c>
      <c r="AX388" s="128">
        <f>IF(AN388&lt;=0,0,IF(AN388&lt;=359,1,IF(AN388&lt;=719,2,IF(AN388&lt;=1079,3,IF(AN388&lt;=1679,4,IF(AN388&lt;=1680,5,IF(AN388&lt;=1680,1,5)))))))</f>
        <v>1</v>
      </c>
      <c r="AY388" s="129">
        <f>IF(AN388&gt;120,ROUND(((((K388+M388+O388)*30)+(J388+L388+N388))/50+(((Q388+S388+U388+W388+Y388+AA388)*40)+(P388+R388+T388+V388+X388+Z388))/50+(AC388+AE388+AG388+AI388+AK388+AM388)*2),0),IF((J388+L388+N388+P388+R388+T388+V388+X388+Z388)&lt;=0,0,IF((J388+L388+N388+P388+R388+T388+V388+X388+Z388)&lt;=20,1,IF((J388+L388+N388+P388+R388+T388+V388+X388+Z388)&lt;=40,2,IF((J388+L388+N388+P388+R388+T388+V388+X388+Z388)&lt;=60,3,IF((J388+L388+N388+P388+R388+T388+V388+X388+Z388)&lt;=80,4,IF((J388+L388+N388+P388+R388+T388+V388+X388+Z388)&lt;=100,5,IF((J388+L388+N388+P388+R388+T388+V388+X388+Z388)&lt;=120,6,0)))))))+((AC388+AE388+AG388+AI388+AK388+AM388)*2))</f>
        <v>3</v>
      </c>
      <c r="AZ388" s="113">
        <f>SUM(AX388:AY388)</f>
        <v>4</v>
      </c>
      <c r="BA388" s="113">
        <f>SUM(AP388)-AX388</f>
        <v>0</v>
      </c>
      <c r="BB388" s="113">
        <f>SUM(AQ388)-AY388</f>
        <v>1</v>
      </c>
      <c r="BC388" s="113">
        <f>SUM(AR388)-AZ388</f>
        <v>1</v>
      </c>
      <c r="BD388" s="130">
        <f>SUM(BC388)/AZ388*100</f>
        <v>25</v>
      </c>
      <c r="BE388" s="113">
        <v>2</v>
      </c>
      <c r="BF388" s="113"/>
      <c r="BG388" s="113"/>
      <c r="BH388" s="113">
        <f>SUM(BC388)-BE388-BF388+BG388</f>
        <v>-1</v>
      </c>
      <c r="BI388" s="130">
        <f>SUM(BH388)/AZ388*100</f>
        <v>-25</v>
      </c>
      <c r="BK388" s="112"/>
      <c r="BL388" s="150"/>
      <c r="BM388" s="112"/>
      <c r="BN388" s="112"/>
      <c r="BO388" s="112"/>
      <c r="BP388" s="112"/>
      <c r="BQ388" s="112"/>
      <c r="BR388" s="112"/>
      <c r="BS388" s="112"/>
      <c r="BT388" s="112"/>
      <c r="BU388" s="112"/>
      <c r="BV388" s="112"/>
      <c r="BW388" s="112"/>
      <c r="BX388" s="112"/>
      <c r="BY388" s="112"/>
      <c r="BZ388" s="112"/>
      <c r="CA388" s="112"/>
      <c r="CB388" s="112"/>
      <c r="CC388" s="112"/>
      <c r="CD388" s="112"/>
      <c r="CE388" s="112"/>
      <c r="CF388" s="112"/>
      <c r="CG388" s="112"/>
      <c r="CH388" s="112"/>
      <c r="CI388" s="112"/>
      <c r="CJ388" s="112"/>
      <c r="CK388" s="112"/>
      <c r="CL388" s="112"/>
      <c r="CM388" s="112"/>
      <c r="CN388" s="112"/>
      <c r="CO388" s="112"/>
    </row>
    <row r="389" spans="1:93" s="161" customFormat="1">
      <c r="A389" s="154"/>
      <c r="B389" s="154"/>
      <c r="C389" s="155" t="s">
        <v>369</v>
      </c>
      <c r="D389" s="155"/>
      <c r="E389" s="155"/>
      <c r="F389" s="155"/>
      <c r="G389" s="154"/>
      <c r="H389" s="154"/>
      <c r="I389" s="154"/>
      <c r="J389" s="156" t="s">
        <v>425</v>
      </c>
      <c r="K389" s="157"/>
      <c r="L389" s="154"/>
      <c r="M389" s="157"/>
      <c r="N389" s="154"/>
      <c r="O389" s="157"/>
      <c r="P389" s="154"/>
      <c r="Q389" s="157"/>
      <c r="R389" s="154"/>
      <c r="S389" s="157"/>
      <c r="T389" s="154"/>
      <c r="U389" s="157"/>
      <c r="V389" s="154"/>
      <c r="W389" s="157"/>
      <c r="X389" s="154"/>
      <c r="Y389" s="157"/>
      <c r="Z389" s="154"/>
      <c r="AA389" s="157"/>
      <c r="AB389" s="154"/>
      <c r="AC389" s="157"/>
      <c r="AD389" s="154"/>
      <c r="AE389" s="157"/>
      <c r="AF389" s="157"/>
      <c r="AG389" s="157"/>
      <c r="AH389" s="154"/>
      <c r="AI389" s="157"/>
      <c r="AJ389" s="154"/>
      <c r="AK389" s="157"/>
      <c r="AL389" s="154"/>
      <c r="AM389" s="157"/>
      <c r="AN389" s="154"/>
      <c r="AO389" s="154"/>
      <c r="AP389" s="154"/>
      <c r="AQ389" s="154"/>
      <c r="AR389" s="154"/>
      <c r="AS389" s="154"/>
      <c r="AT389" s="185"/>
      <c r="AU389" s="154"/>
      <c r="AV389" s="185"/>
      <c r="AW389" s="154"/>
      <c r="AX389" s="158"/>
      <c r="AY389" s="159"/>
      <c r="AZ389" s="154"/>
      <c r="BA389" s="154"/>
      <c r="BB389" s="154"/>
      <c r="BC389" s="154"/>
      <c r="BD389" s="160"/>
      <c r="BE389" s="154"/>
      <c r="BF389" s="154"/>
      <c r="BG389" s="154"/>
      <c r="BH389" s="154"/>
      <c r="BI389" s="160"/>
      <c r="BK389" s="162"/>
      <c r="BL389" s="150"/>
      <c r="BM389" s="162"/>
      <c r="BN389" s="162"/>
      <c r="BO389" s="162"/>
      <c r="BP389" s="162"/>
      <c r="BQ389" s="162"/>
      <c r="BR389" s="162"/>
      <c r="BS389" s="162"/>
      <c r="BT389" s="162"/>
      <c r="BU389" s="162"/>
      <c r="BV389" s="162"/>
      <c r="BW389" s="162"/>
      <c r="BX389" s="162"/>
      <c r="BY389" s="162"/>
      <c r="BZ389" s="162"/>
      <c r="CA389" s="162"/>
      <c r="CB389" s="162"/>
      <c r="CC389" s="162"/>
      <c r="CD389" s="162"/>
      <c r="CE389" s="162"/>
      <c r="CF389" s="162"/>
      <c r="CG389" s="162"/>
      <c r="CH389" s="162"/>
      <c r="CI389" s="162"/>
      <c r="CJ389" s="162"/>
      <c r="CK389" s="162"/>
      <c r="CL389" s="162"/>
      <c r="CM389" s="162"/>
      <c r="CN389" s="162"/>
      <c r="CO389" s="162"/>
    </row>
    <row r="390" spans="1:93" s="161" customFormat="1">
      <c r="A390" s="154"/>
      <c r="B390" s="154"/>
      <c r="C390" s="155" t="s">
        <v>513</v>
      </c>
      <c r="D390" s="155"/>
      <c r="E390" s="155"/>
      <c r="F390" s="155"/>
      <c r="G390" s="154"/>
      <c r="H390" s="154"/>
      <c r="I390" s="154"/>
      <c r="J390" s="156" t="s">
        <v>606</v>
      </c>
      <c r="K390" s="157"/>
      <c r="L390" s="154"/>
      <c r="M390" s="157"/>
      <c r="N390" s="154"/>
      <c r="O390" s="157"/>
      <c r="P390" s="154"/>
      <c r="Q390" s="157"/>
      <c r="R390" s="154"/>
      <c r="S390" s="157"/>
      <c r="T390" s="154"/>
      <c r="U390" s="157"/>
      <c r="V390" s="154"/>
      <c r="W390" s="157"/>
      <c r="X390" s="154"/>
      <c r="Y390" s="157"/>
      <c r="Z390" s="154"/>
      <c r="AA390" s="157"/>
      <c r="AB390" s="154"/>
      <c r="AC390" s="157"/>
      <c r="AD390" s="154"/>
      <c r="AE390" s="157"/>
      <c r="AF390" s="157"/>
      <c r="AG390" s="157"/>
      <c r="AH390" s="154"/>
      <c r="AI390" s="157"/>
      <c r="AJ390" s="154"/>
      <c r="AK390" s="157"/>
      <c r="AL390" s="154"/>
      <c r="AM390" s="157"/>
      <c r="AN390" s="154"/>
      <c r="AO390" s="154"/>
      <c r="AP390" s="154"/>
      <c r="AQ390" s="154"/>
      <c r="AR390" s="154"/>
      <c r="AS390" s="154"/>
      <c r="AT390" s="185"/>
      <c r="AU390" s="154"/>
      <c r="AV390" s="185"/>
      <c r="AW390" s="154"/>
      <c r="AX390" s="158"/>
      <c r="AY390" s="159"/>
      <c r="AZ390" s="154"/>
      <c r="BA390" s="154"/>
      <c r="BB390" s="154"/>
      <c r="BC390" s="154"/>
      <c r="BD390" s="160"/>
      <c r="BE390" s="154"/>
      <c r="BF390" s="154"/>
      <c r="BG390" s="154"/>
      <c r="BH390" s="154"/>
      <c r="BI390" s="160"/>
      <c r="BK390" s="162"/>
      <c r="BL390" s="150"/>
      <c r="BM390" s="162"/>
      <c r="BN390" s="162"/>
      <c r="BO390" s="162"/>
      <c r="BP390" s="162"/>
      <c r="BQ390" s="162"/>
      <c r="BR390" s="162"/>
      <c r="BS390" s="162"/>
      <c r="BT390" s="162"/>
      <c r="BU390" s="162"/>
      <c r="BV390" s="162"/>
      <c r="BW390" s="162"/>
      <c r="BX390" s="162"/>
      <c r="BY390" s="162"/>
      <c r="BZ390" s="162"/>
      <c r="CA390" s="162"/>
      <c r="CB390" s="162"/>
      <c r="CC390" s="162"/>
      <c r="CD390" s="162"/>
      <c r="CE390" s="162"/>
      <c r="CF390" s="162"/>
      <c r="CG390" s="162"/>
      <c r="CH390" s="162"/>
      <c r="CI390" s="162"/>
      <c r="CJ390" s="162"/>
      <c r="CK390" s="162"/>
      <c r="CL390" s="162"/>
      <c r="CM390" s="162"/>
      <c r="CN390" s="162"/>
      <c r="CO390" s="162"/>
    </row>
    <row r="391" spans="1:93" s="111" customFormat="1">
      <c r="A391" s="113">
        <v>128</v>
      </c>
      <c r="B391" s="113">
        <v>40010159</v>
      </c>
      <c r="C391" s="126" t="s">
        <v>154</v>
      </c>
      <c r="D391" s="126" t="s">
        <v>211</v>
      </c>
      <c r="E391" s="126" t="s">
        <v>184</v>
      </c>
      <c r="F391" s="126" t="s">
        <v>181</v>
      </c>
      <c r="G391" s="113">
        <v>32</v>
      </c>
      <c r="H391" s="113">
        <v>1</v>
      </c>
      <c r="I391" s="113" t="s">
        <v>283</v>
      </c>
      <c r="J391" s="113">
        <v>0</v>
      </c>
      <c r="K391" s="114">
        <f>IF(J391=0,0,IF(J391&lt;10,1,IF(MOD(J391,30)&lt;10,ROUNDDOWN(J391/30,0),ROUNDUP(J391/30,0))))</f>
        <v>0</v>
      </c>
      <c r="L391" s="113">
        <v>2</v>
      </c>
      <c r="M391" s="114">
        <f>IF(L391=0,0,IF(L391&lt;10,1,IF(MOD(L391,30)&lt;10,ROUNDDOWN(L391/30,0),ROUNDUP(L391/30,0))))</f>
        <v>1</v>
      </c>
      <c r="N391" s="113">
        <v>4</v>
      </c>
      <c r="O391" s="114">
        <f>IF(N391=0,0,IF(N391&lt;10,1,IF(MOD(N391,30)&lt;10,ROUNDDOWN(N391/30,0),ROUNDUP(N391/30,0))))</f>
        <v>1</v>
      </c>
      <c r="P391" s="113">
        <v>1</v>
      </c>
      <c r="Q391" s="114">
        <f>IF(P391=0,0,IF(P391&lt;10,1,IF(MOD(P391,40)&lt;10,ROUNDDOWN(P391/40,0),ROUNDUP(P391/40,0))))</f>
        <v>1</v>
      </c>
      <c r="R391" s="113">
        <v>3</v>
      </c>
      <c r="S391" s="114">
        <f>IF(R391=0,0,IF(R391&lt;10,1,IF(MOD(R391,40)&lt;10,ROUNDDOWN(R391/40,0),ROUNDUP(R391/40,0))))</f>
        <v>1</v>
      </c>
      <c r="T391" s="113">
        <v>5</v>
      </c>
      <c r="U391" s="114">
        <f>IF(T391=0,0,IF(T391&lt;10,1,IF(MOD(T391,40)&lt;10,ROUNDDOWN(T391/40,0),ROUNDUP(T391/40,0))))</f>
        <v>1</v>
      </c>
      <c r="V391" s="113">
        <v>2</v>
      </c>
      <c r="W391" s="114">
        <f>IF(V391=0,0,IF(V391&lt;10,1,IF(MOD(V391,40)&lt;10,ROUNDDOWN(V391/40,0),ROUNDUP(V391/40,0))))</f>
        <v>1</v>
      </c>
      <c r="X391" s="113">
        <v>4</v>
      </c>
      <c r="Y391" s="114">
        <f>IF(X391=0,0,IF(X391&lt;10,1,IF(MOD(X391,40)&lt;10,ROUNDDOWN(X391/40,0),ROUNDUP(X391/40,0))))</f>
        <v>1</v>
      </c>
      <c r="Z391" s="113">
        <v>3</v>
      </c>
      <c r="AA391" s="114">
        <f>IF(Z391=0,0,IF(Z391&lt;10,1,IF(MOD(Z391,40)&lt;10,ROUNDDOWN(Z391/40,0),ROUNDUP(Z391/40,0))))</f>
        <v>1</v>
      </c>
      <c r="AB391" s="113"/>
      <c r="AC391" s="114">
        <f>IF(AB391=0,0,IF(AB391&lt;10,1,IF(MOD(AB391,40)&lt;10,ROUNDDOWN(AB391/40,0),ROUNDUP(AB391/40,0))))</f>
        <v>0</v>
      </c>
      <c r="AD391" s="113"/>
      <c r="AE391" s="114">
        <f>IF(AD391=0,0,IF(AD391&lt;10,1,IF(MOD(AD391,40)&lt;10,ROUNDDOWN(AD391/40,0),ROUNDUP(AD391/40,0))))</f>
        <v>0</v>
      </c>
      <c r="AF391" s="114"/>
      <c r="AG391" s="114">
        <f>IF(AF391=0,0,IF(AF391&lt;10,1,IF(MOD(AF391,40)&lt;10,ROUNDDOWN(AF391/40,0),ROUNDUP(AF391/40,0))))</f>
        <v>0</v>
      </c>
      <c r="AH391" s="113"/>
      <c r="AI391" s="114">
        <f>IF(AH391=0,0,IF(AH391&lt;10,1,IF(MOD(AH391,40)&lt;10,ROUNDDOWN(AH391/40,0),ROUNDUP(AH391/40,0))))</f>
        <v>0</v>
      </c>
      <c r="AJ391" s="113"/>
      <c r="AK391" s="114">
        <f>IF(AJ391=0,0,IF(AJ391&lt;10,1,IF(MOD(AJ391,40)&lt;10,ROUNDDOWN(AJ391/40,0),ROUNDUP(AJ391/40,0))))</f>
        <v>0</v>
      </c>
      <c r="AL391" s="113"/>
      <c r="AM391" s="114">
        <f>IF(AL391=0,0,IF(AL391&lt;10,1,IF(MOD(AL391,40)&lt;10,ROUNDDOWN(AL391/40,0),ROUNDUP(AL391/40,0))))</f>
        <v>0</v>
      </c>
      <c r="AN391" s="113">
        <f>SUM(J391+L391+N391+P391+R391+T391+V391+X391+Z391+AB391+AD391+AF391+AH391+AJ391+AL391)</f>
        <v>24</v>
      </c>
      <c r="AO391" s="113">
        <f>SUM(K391+M391+O391+Q391+S391+U391+W391+Y391+AA391+AC391+AE391+AG391+AI391+AK391+AM391)</f>
        <v>8</v>
      </c>
      <c r="AP391" s="113">
        <v>1</v>
      </c>
      <c r="AQ391" s="113">
        <v>3</v>
      </c>
      <c r="AR391" s="113">
        <f>SUM(AP391:AQ391)</f>
        <v>4</v>
      </c>
      <c r="AS391" s="142">
        <v>1</v>
      </c>
      <c r="AT391" s="185">
        <v>0</v>
      </c>
      <c r="AU391" s="142">
        <v>3</v>
      </c>
      <c r="AV391" s="185">
        <v>0</v>
      </c>
      <c r="AW391" s="142">
        <f>SUM(AS391:AV391)</f>
        <v>4</v>
      </c>
      <c r="AX391" s="128">
        <f>IF(AN391&lt;=0,0,IF(AN391&lt;=359,1,IF(AN391&lt;=719,2,IF(AN391&lt;=1079,3,IF(AN391&lt;=1679,4,IF(AN391&lt;=1680,5,IF(AN391&lt;=1680,1,5)))))))</f>
        <v>1</v>
      </c>
      <c r="AY391" s="129">
        <f>IF(AN391&gt;120,ROUND(((((K391+M391+O391)*30)+(J391+L391+N391))/50+(((Q391+S391+U391+W391+Y391+AA391)*40)+(P391+R391+T391+V391+X391+Z391))/50+(AC391+AE391+AG391+AI391+AK391+AM391)*2),0),IF((J391+L391+N391+P391+R391+T391+V391+X391+Z391)&lt;=0,0,IF((J391+L391+N391+P391+R391+T391+V391+X391+Z391)&lt;=20,1,IF((J391+L391+N391+P391+R391+T391+V391+X391+Z391)&lt;=40,2,IF((J391+L391+N391+P391+R391+T391+V391+X391+Z391)&lt;=60,3,IF((J391+L391+N391+P391+R391+T391+V391+X391+Z391)&lt;=80,4,IF((J391+L391+N391+P391+R391+T391+V391+X391+Z391)&lt;=100,5,IF((J391+L391+N391+P391+R391+T391+V391+X391+Z391)&lt;=120,6,0)))))))+((AC391+AE391+AG391+AI391+AK391+AM391)*2))</f>
        <v>2</v>
      </c>
      <c r="AZ391" s="113">
        <f>SUM(AX391:AY391)</f>
        <v>3</v>
      </c>
      <c r="BA391" s="113">
        <f>SUM(AP391)-AX391</f>
        <v>0</v>
      </c>
      <c r="BB391" s="113">
        <f>SUM(AQ391)-AY391</f>
        <v>1</v>
      </c>
      <c r="BC391" s="113">
        <f>SUM(AR391)-AZ391</f>
        <v>1</v>
      </c>
      <c r="BD391" s="130">
        <f>SUM(BC391)/AZ391*100</f>
        <v>33.333333333333329</v>
      </c>
      <c r="BE391" s="113">
        <v>1</v>
      </c>
      <c r="BF391" s="113"/>
      <c r="BG391" s="113"/>
      <c r="BH391" s="113">
        <f>SUM(BC391)-BE391-BF391+BG391</f>
        <v>0</v>
      </c>
      <c r="BI391" s="130">
        <f>SUM(BH391)/AZ391*100</f>
        <v>0</v>
      </c>
      <c r="BK391" s="112"/>
      <c r="BL391" s="150"/>
      <c r="BM391" s="112"/>
      <c r="BN391" s="112"/>
      <c r="BO391" s="112"/>
      <c r="BP391" s="112"/>
      <c r="BQ391" s="112"/>
      <c r="BR391" s="112"/>
      <c r="BS391" s="112"/>
      <c r="BT391" s="112"/>
      <c r="BU391" s="112"/>
      <c r="BV391" s="112"/>
      <c r="BW391" s="112"/>
      <c r="BX391" s="112"/>
      <c r="BY391" s="112"/>
      <c r="BZ391" s="112"/>
      <c r="CA391" s="112"/>
      <c r="CB391" s="112"/>
      <c r="CC391" s="112"/>
      <c r="CD391" s="112"/>
      <c r="CE391" s="112"/>
      <c r="CF391" s="112"/>
      <c r="CG391" s="112"/>
      <c r="CH391" s="112"/>
      <c r="CI391" s="112"/>
      <c r="CJ391" s="112"/>
      <c r="CK391" s="112"/>
      <c r="CL391" s="112"/>
      <c r="CM391" s="112"/>
      <c r="CN391" s="112"/>
      <c r="CO391" s="112"/>
    </row>
    <row r="392" spans="1:93" s="161" customFormat="1">
      <c r="A392" s="154"/>
      <c r="B392" s="154"/>
      <c r="C392" s="155" t="s">
        <v>369</v>
      </c>
      <c r="D392" s="155"/>
      <c r="E392" s="155"/>
      <c r="F392" s="155"/>
      <c r="G392" s="154"/>
      <c r="H392" s="154"/>
      <c r="I392" s="154"/>
      <c r="J392" s="156" t="s">
        <v>375</v>
      </c>
      <c r="K392" s="157"/>
      <c r="L392" s="154"/>
      <c r="M392" s="157"/>
      <c r="N392" s="154"/>
      <c r="O392" s="157"/>
      <c r="P392" s="154"/>
      <c r="Q392" s="157"/>
      <c r="R392" s="154"/>
      <c r="S392" s="157"/>
      <c r="T392" s="154"/>
      <c r="U392" s="157"/>
      <c r="V392" s="154"/>
      <c r="W392" s="157"/>
      <c r="X392" s="154"/>
      <c r="Y392" s="157"/>
      <c r="Z392" s="154"/>
      <c r="AA392" s="157"/>
      <c r="AB392" s="154"/>
      <c r="AC392" s="157"/>
      <c r="AD392" s="154"/>
      <c r="AE392" s="157"/>
      <c r="AF392" s="157"/>
      <c r="AG392" s="157"/>
      <c r="AH392" s="154"/>
      <c r="AI392" s="157"/>
      <c r="AJ392" s="154"/>
      <c r="AK392" s="157"/>
      <c r="AL392" s="154"/>
      <c r="AM392" s="157"/>
      <c r="AN392" s="154"/>
      <c r="AO392" s="154"/>
      <c r="AP392" s="154"/>
      <c r="AQ392" s="154"/>
      <c r="AR392" s="154"/>
      <c r="AS392" s="154"/>
      <c r="AT392" s="185"/>
      <c r="AU392" s="154"/>
      <c r="AV392" s="185"/>
      <c r="AW392" s="154"/>
      <c r="AX392" s="158"/>
      <c r="AY392" s="159"/>
      <c r="AZ392" s="154"/>
      <c r="BA392" s="154"/>
      <c r="BB392" s="154"/>
      <c r="BC392" s="154"/>
      <c r="BD392" s="160"/>
      <c r="BE392" s="154"/>
      <c r="BF392" s="154"/>
      <c r="BG392" s="154"/>
      <c r="BH392" s="154"/>
      <c r="BI392" s="160"/>
      <c r="BK392" s="162"/>
      <c r="BL392" s="150"/>
      <c r="BM392" s="162"/>
      <c r="BN392" s="162"/>
      <c r="BO392" s="162"/>
      <c r="BP392" s="162"/>
      <c r="BQ392" s="162"/>
      <c r="BR392" s="162"/>
      <c r="BS392" s="162"/>
      <c r="BT392" s="162"/>
      <c r="BU392" s="162"/>
      <c r="BV392" s="162"/>
      <c r="BW392" s="162"/>
      <c r="BX392" s="162"/>
      <c r="BY392" s="162"/>
      <c r="BZ392" s="162"/>
      <c r="CA392" s="162"/>
      <c r="CB392" s="162"/>
      <c r="CC392" s="162"/>
      <c r="CD392" s="162"/>
      <c r="CE392" s="162"/>
      <c r="CF392" s="162"/>
      <c r="CG392" s="162"/>
      <c r="CH392" s="162"/>
      <c r="CI392" s="162"/>
      <c r="CJ392" s="162"/>
      <c r="CK392" s="162"/>
      <c r="CL392" s="162"/>
      <c r="CM392" s="162"/>
      <c r="CN392" s="162"/>
      <c r="CO392" s="162"/>
    </row>
    <row r="393" spans="1:93" s="161" customFormat="1">
      <c r="A393" s="154"/>
      <c r="B393" s="154"/>
      <c r="C393" s="155" t="s">
        <v>513</v>
      </c>
      <c r="D393" s="155"/>
      <c r="E393" s="155"/>
      <c r="F393" s="155"/>
      <c r="G393" s="154"/>
      <c r="H393" s="154"/>
      <c r="I393" s="154"/>
      <c r="J393" s="156" t="s">
        <v>640</v>
      </c>
      <c r="K393" s="157"/>
      <c r="L393" s="154"/>
      <c r="M393" s="157"/>
      <c r="N393" s="154"/>
      <c r="O393" s="157"/>
      <c r="P393" s="154"/>
      <c r="Q393" s="157"/>
      <c r="R393" s="154"/>
      <c r="S393" s="157"/>
      <c r="T393" s="154"/>
      <c r="U393" s="157"/>
      <c r="V393" s="154"/>
      <c r="W393" s="157"/>
      <c r="X393" s="154"/>
      <c r="Y393" s="157"/>
      <c r="Z393" s="154"/>
      <c r="AA393" s="157"/>
      <c r="AB393" s="154"/>
      <c r="AC393" s="157"/>
      <c r="AD393" s="154"/>
      <c r="AE393" s="157"/>
      <c r="AF393" s="157"/>
      <c r="AG393" s="157"/>
      <c r="AH393" s="154"/>
      <c r="AI393" s="157"/>
      <c r="AJ393" s="154"/>
      <c r="AK393" s="157"/>
      <c r="AL393" s="154"/>
      <c r="AM393" s="157"/>
      <c r="AN393" s="154"/>
      <c r="AO393" s="154"/>
      <c r="AP393" s="154"/>
      <c r="AQ393" s="154"/>
      <c r="AR393" s="154"/>
      <c r="AS393" s="154"/>
      <c r="AT393" s="185"/>
      <c r="AU393" s="154"/>
      <c r="AV393" s="185"/>
      <c r="AW393" s="154"/>
      <c r="AX393" s="158"/>
      <c r="AY393" s="159"/>
      <c r="AZ393" s="154"/>
      <c r="BA393" s="154"/>
      <c r="BB393" s="154"/>
      <c r="BC393" s="154"/>
      <c r="BD393" s="160"/>
      <c r="BE393" s="154"/>
      <c r="BF393" s="154"/>
      <c r="BG393" s="154"/>
      <c r="BH393" s="154"/>
      <c r="BI393" s="160"/>
      <c r="BK393" s="162"/>
      <c r="BL393" s="150"/>
      <c r="BM393" s="162"/>
      <c r="BN393" s="162"/>
      <c r="BO393" s="162"/>
      <c r="BP393" s="162"/>
      <c r="BQ393" s="162"/>
      <c r="BR393" s="162"/>
      <c r="BS393" s="162"/>
      <c r="BT393" s="162"/>
      <c r="BU393" s="162"/>
      <c r="BV393" s="162"/>
      <c r="BW393" s="162"/>
      <c r="BX393" s="162"/>
      <c r="BY393" s="162"/>
      <c r="BZ393" s="162"/>
      <c r="CA393" s="162"/>
      <c r="CB393" s="162"/>
      <c r="CC393" s="162"/>
      <c r="CD393" s="162"/>
      <c r="CE393" s="162"/>
      <c r="CF393" s="162"/>
      <c r="CG393" s="162"/>
      <c r="CH393" s="162"/>
      <c r="CI393" s="162"/>
      <c r="CJ393" s="162"/>
      <c r="CK393" s="162"/>
      <c r="CL393" s="162"/>
      <c r="CM393" s="162"/>
      <c r="CN393" s="162"/>
      <c r="CO393" s="162"/>
    </row>
    <row r="394" spans="1:93" s="111" customFormat="1">
      <c r="A394" s="113">
        <v>129</v>
      </c>
      <c r="B394" s="113">
        <v>40010012</v>
      </c>
      <c r="C394" s="126" t="s">
        <v>168</v>
      </c>
      <c r="D394" s="126" t="s">
        <v>187</v>
      </c>
      <c r="E394" s="126" t="s">
        <v>183</v>
      </c>
      <c r="F394" s="126" t="s">
        <v>181</v>
      </c>
      <c r="G394" s="113">
        <v>25</v>
      </c>
      <c r="H394" s="113">
        <v>4</v>
      </c>
      <c r="I394" s="113" t="s">
        <v>283</v>
      </c>
      <c r="J394" s="113">
        <v>0</v>
      </c>
      <c r="K394" s="114">
        <f>IF(J394=0,0,IF(J394&lt;10,1,IF(MOD(J394,30)&lt;10,ROUNDDOWN(J394/30,0),ROUNDUP(J394/30,0))))</f>
        <v>0</v>
      </c>
      <c r="L394" s="113">
        <v>2</v>
      </c>
      <c r="M394" s="114">
        <f>IF(L394=0,0,IF(L394&lt;10,1,IF(MOD(L394,30)&lt;10,ROUNDDOWN(L394/30,0),ROUNDUP(L394/30,0))))</f>
        <v>1</v>
      </c>
      <c r="N394" s="113">
        <v>4</v>
      </c>
      <c r="O394" s="114">
        <f>IF(N394=0,0,IF(N394&lt;10,1,IF(MOD(N394,30)&lt;10,ROUNDDOWN(N394/30,0),ROUNDUP(N394/30,0))))</f>
        <v>1</v>
      </c>
      <c r="P394" s="113">
        <v>1</v>
      </c>
      <c r="Q394" s="114">
        <f>IF(P394=0,0,IF(P394&lt;10,1,IF(MOD(P394,40)&lt;10,ROUNDDOWN(P394/40,0),ROUNDUP(P394/40,0))))</f>
        <v>1</v>
      </c>
      <c r="R394" s="113">
        <v>3</v>
      </c>
      <c r="S394" s="114">
        <f>IF(R394=0,0,IF(R394&lt;10,1,IF(MOD(R394,40)&lt;10,ROUNDDOWN(R394/40,0),ROUNDUP(R394/40,0))))</f>
        <v>1</v>
      </c>
      <c r="T394" s="113">
        <v>4</v>
      </c>
      <c r="U394" s="114">
        <f>IF(T394=0,0,IF(T394&lt;10,1,IF(MOD(T394,40)&lt;10,ROUNDDOWN(T394/40,0),ROUNDUP(T394/40,0))))</f>
        <v>1</v>
      </c>
      <c r="V394" s="113">
        <v>0</v>
      </c>
      <c r="W394" s="114">
        <f>IF(V394=0,0,IF(V394&lt;10,1,IF(MOD(V394,40)&lt;10,ROUNDDOWN(V394/40,0),ROUNDUP(V394/40,0))))</f>
        <v>0</v>
      </c>
      <c r="X394" s="113">
        <v>3</v>
      </c>
      <c r="Y394" s="114">
        <f>IF(X394=0,0,IF(X394&lt;10,1,IF(MOD(X394,40)&lt;10,ROUNDDOWN(X394/40,0),ROUNDUP(X394/40,0))))</f>
        <v>1</v>
      </c>
      <c r="Z394" s="113">
        <v>3</v>
      </c>
      <c r="AA394" s="114">
        <f>IF(Z394=0,0,IF(Z394&lt;10,1,IF(MOD(Z394,40)&lt;10,ROUNDDOWN(Z394/40,0),ROUNDUP(Z394/40,0))))</f>
        <v>1</v>
      </c>
      <c r="AB394" s="113"/>
      <c r="AC394" s="114">
        <f>IF(AB394=0,0,IF(AB394&lt;10,1,IF(MOD(AB394,40)&lt;10,ROUNDDOWN(AB394/40,0),ROUNDUP(AB394/40,0))))</f>
        <v>0</v>
      </c>
      <c r="AD394" s="113"/>
      <c r="AE394" s="114">
        <f>IF(AD394=0,0,IF(AD394&lt;10,1,IF(MOD(AD394,40)&lt;10,ROUNDDOWN(AD394/40,0),ROUNDUP(AD394/40,0))))</f>
        <v>0</v>
      </c>
      <c r="AF394" s="114"/>
      <c r="AG394" s="114">
        <f>IF(AF394=0,0,IF(AF394&lt;10,1,IF(MOD(AF394,40)&lt;10,ROUNDDOWN(AF394/40,0),ROUNDUP(AF394/40,0))))</f>
        <v>0</v>
      </c>
      <c r="AH394" s="113"/>
      <c r="AI394" s="114">
        <f>IF(AH394=0,0,IF(AH394&lt;10,1,IF(MOD(AH394,40)&lt;10,ROUNDDOWN(AH394/40,0),ROUNDUP(AH394/40,0))))</f>
        <v>0</v>
      </c>
      <c r="AJ394" s="113"/>
      <c r="AK394" s="114">
        <f>IF(AJ394=0,0,IF(AJ394&lt;10,1,IF(MOD(AJ394,40)&lt;10,ROUNDDOWN(AJ394/40,0),ROUNDUP(AJ394/40,0))))</f>
        <v>0</v>
      </c>
      <c r="AL394" s="113"/>
      <c r="AM394" s="114">
        <f>IF(AL394=0,0,IF(AL394&lt;10,1,IF(MOD(AL394,40)&lt;10,ROUNDDOWN(AL394/40,0),ROUNDUP(AL394/40,0))))</f>
        <v>0</v>
      </c>
      <c r="AN394" s="113">
        <f>SUM(J394+L394+N394+P394+R394+T394+V394+X394+Z394+AB394+AD394+AF394+AH394+AJ394+AL394)</f>
        <v>20</v>
      </c>
      <c r="AO394" s="113">
        <f>SUM(K394+M394+O394+Q394+S394+U394+W394+Y394+AA394+AC394+AE394+AG394+AI394+AK394+AM394)</f>
        <v>7</v>
      </c>
      <c r="AP394" s="113">
        <v>1</v>
      </c>
      <c r="AQ394" s="113">
        <v>2</v>
      </c>
      <c r="AR394" s="113">
        <f>SUM(AP394:AQ394)</f>
        <v>3</v>
      </c>
      <c r="AS394" s="142">
        <v>1</v>
      </c>
      <c r="AT394" s="185">
        <v>0</v>
      </c>
      <c r="AU394" s="142">
        <v>2</v>
      </c>
      <c r="AV394" s="185">
        <v>0</v>
      </c>
      <c r="AW394" s="142">
        <f>SUM(AS394:AV394)</f>
        <v>3</v>
      </c>
      <c r="AX394" s="128">
        <f>IF(AN394&lt;=0,0,IF(AN394&lt;=359,1,IF(AN394&lt;=719,2,IF(AN394&lt;=1079,3,IF(AN394&lt;=1679,4,IF(AN394&lt;=1680,5,IF(AN394&lt;=1680,1,5)))))))</f>
        <v>1</v>
      </c>
      <c r="AY394" s="129">
        <f>IF(AN394&gt;120,ROUND(((((K394+M394+O394)*30)+(J394+L394+N394))/50+(((Q394+S394+U394+W394+Y394+AA394)*40)+(P394+R394+T394+V394+X394+Z394))/50+(AC394+AE394+AG394+AI394+AK394+AM394)*2),0),IF((J394+L394+N394+P394+R394+T394+V394+X394+Z394)&lt;=0,0,IF((J394+L394+N394+P394+R394+T394+V394+X394+Z394)&lt;=20,1,IF((J394+L394+N394+P394+R394+T394+V394+X394+Z394)&lt;=40,2,IF((J394+L394+N394+P394+R394+T394+V394+X394+Z394)&lt;=60,3,IF((J394+L394+N394+P394+R394+T394+V394+X394+Z394)&lt;=80,4,IF((J394+L394+N394+P394+R394+T394+V394+X394+Z394)&lt;=100,5,IF((J394+L394+N394+P394+R394+T394+V394+X394+Z394)&lt;=120,6,0)))))))+((AC394+AE394+AG394+AI394+AK394+AM394)*2))</f>
        <v>1</v>
      </c>
      <c r="AZ394" s="113">
        <f>SUM(AX394:AY394)</f>
        <v>2</v>
      </c>
      <c r="BA394" s="113">
        <f>SUM(AP394)-AX394</f>
        <v>0</v>
      </c>
      <c r="BB394" s="113">
        <f>SUM(AQ394)-AY394</f>
        <v>1</v>
      </c>
      <c r="BC394" s="113">
        <f>SUM(AR394)-AZ394</f>
        <v>1</v>
      </c>
      <c r="BD394" s="130">
        <f>SUM(BC394)/AZ394*100</f>
        <v>50</v>
      </c>
      <c r="BE394" s="113">
        <v>1</v>
      </c>
      <c r="BF394" s="113"/>
      <c r="BG394" s="113"/>
      <c r="BH394" s="113">
        <f>SUM(BC394)-BE394-BF394+BG394</f>
        <v>0</v>
      </c>
      <c r="BI394" s="130">
        <f>SUM(BH394)/AZ394*100</f>
        <v>0</v>
      </c>
      <c r="BK394" s="112"/>
      <c r="BL394" s="150"/>
      <c r="BM394" s="112"/>
      <c r="BN394" s="112"/>
      <c r="BO394" s="112"/>
      <c r="BP394" s="112"/>
      <c r="BQ394" s="112"/>
      <c r="BR394" s="112"/>
      <c r="BS394" s="112"/>
      <c r="BT394" s="112"/>
      <c r="BU394" s="112"/>
      <c r="BV394" s="112"/>
      <c r="BW394" s="112"/>
      <c r="BX394" s="112"/>
      <c r="BY394" s="112"/>
      <c r="BZ394" s="112"/>
      <c r="CA394" s="112"/>
      <c r="CB394" s="112"/>
      <c r="CC394" s="112"/>
      <c r="CD394" s="112"/>
      <c r="CE394" s="112"/>
      <c r="CF394" s="112"/>
      <c r="CG394" s="112"/>
      <c r="CH394" s="112"/>
      <c r="CI394" s="112"/>
      <c r="CJ394" s="112"/>
      <c r="CK394" s="112"/>
      <c r="CL394" s="112"/>
      <c r="CM394" s="112"/>
      <c r="CN394" s="112"/>
      <c r="CO394" s="112"/>
    </row>
    <row r="395" spans="1:93" s="161" customFormat="1">
      <c r="A395" s="154"/>
      <c r="B395" s="154"/>
      <c r="C395" s="155" t="s">
        <v>369</v>
      </c>
      <c r="D395" s="155"/>
      <c r="E395" s="155"/>
      <c r="F395" s="155"/>
      <c r="G395" s="154"/>
      <c r="H395" s="154"/>
      <c r="I395" s="154"/>
      <c r="J395" s="156" t="s">
        <v>451</v>
      </c>
      <c r="K395" s="157"/>
      <c r="L395" s="154"/>
      <c r="M395" s="157"/>
      <c r="N395" s="154"/>
      <c r="O395" s="157"/>
      <c r="P395" s="154"/>
      <c r="Q395" s="157"/>
      <c r="R395" s="154"/>
      <c r="S395" s="157"/>
      <c r="T395" s="154"/>
      <c r="U395" s="157"/>
      <c r="V395" s="154"/>
      <c r="W395" s="157"/>
      <c r="X395" s="154"/>
      <c r="Y395" s="157"/>
      <c r="Z395" s="154"/>
      <c r="AA395" s="157"/>
      <c r="AB395" s="154"/>
      <c r="AC395" s="157"/>
      <c r="AD395" s="154"/>
      <c r="AE395" s="157"/>
      <c r="AF395" s="157"/>
      <c r="AG395" s="157"/>
      <c r="AH395" s="154"/>
      <c r="AI395" s="157"/>
      <c r="AJ395" s="154"/>
      <c r="AK395" s="157"/>
      <c r="AL395" s="154"/>
      <c r="AM395" s="157"/>
      <c r="AN395" s="163"/>
      <c r="AO395" s="154"/>
      <c r="AP395" s="154"/>
      <c r="AQ395" s="154"/>
      <c r="AR395" s="154"/>
      <c r="AS395" s="154"/>
      <c r="AT395" s="185"/>
      <c r="AU395" s="154"/>
      <c r="AV395" s="185"/>
      <c r="AW395" s="154"/>
      <c r="AX395" s="158"/>
      <c r="AY395" s="159"/>
      <c r="AZ395" s="154"/>
      <c r="BA395" s="154"/>
      <c r="BB395" s="154"/>
      <c r="BC395" s="154"/>
      <c r="BD395" s="160"/>
      <c r="BE395" s="154"/>
      <c r="BF395" s="154"/>
      <c r="BG395" s="154"/>
      <c r="BH395" s="154"/>
      <c r="BI395" s="160"/>
      <c r="BK395" s="162"/>
      <c r="BL395" s="150"/>
      <c r="BM395" s="162"/>
      <c r="BN395" s="162"/>
      <c r="BO395" s="162"/>
      <c r="BP395" s="162"/>
      <c r="BQ395" s="162"/>
      <c r="BR395" s="162"/>
      <c r="BS395" s="162"/>
      <c r="BT395" s="162"/>
      <c r="BU395" s="162"/>
      <c r="BV395" s="162"/>
      <c r="BW395" s="162"/>
      <c r="BX395" s="162"/>
      <c r="BY395" s="162"/>
      <c r="BZ395" s="162"/>
      <c r="CA395" s="162"/>
      <c r="CB395" s="162"/>
      <c r="CC395" s="162"/>
      <c r="CD395" s="162"/>
      <c r="CE395" s="162"/>
      <c r="CF395" s="162"/>
      <c r="CG395" s="162"/>
      <c r="CH395" s="162"/>
      <c r="CI395" s="162"/>
      <c r="CJ395" s="162"/>
      <c r="CK395" s="162"/>
      <c r="CL395" s="162"/>
      <c r="CM395" s="162"/>
      <c r="CN395" s="162"/>
      <c r="CO395" s="162"/>
    </row>
    <row r="396" spans="1:93" s="161" customFormat="1">
      <c r="A396" s="154"/>
      <c r="B396" s="154"/>
      <c r="C396" s="155" t="s">
        <v>513</v>
      </c>
      <c r="D396" s="155"/>
      <c r="E396" s="155"/>
      <c r="F396" s="155"/>
      <c r="G396" s="154"/>
      <c r="H396" s="154"/>
      <c r="I396" s="154"/>
      <c r="J396" s="156" t="s">
        <v>641</v>
      </c>
      <c r="K396" s="157"/>
      <c r="L396" s="154"/>
      <c r="M396" s="157"/>
      <c r="N396" s="154"/>
      <c r="O396" s="157"/>
      <c r="P396" s="154"/>
      <c r="Q396" s="157"/>
      <c r="R396" s="154"/>
      <c r="S396" s="157"/>
      <c r="T396" s="154"/>
      <c r="U396" s="157"/>
      <c r="V396" s="154"/>
      <c r="W396" s="157"/>
      <c r="X396" s="154"/>
      <c r="Y396" s="157"/>
      <c r="Z396" s="154"/>
      <c r="AA396" s="157"/>
      <c r="AB396" s="154"/>
      <c r="AC396" s="157"/>
      <c r="AD396" s="154"/>
      <c r="AE396" s="157"/>
      <c r="AF396" s="157"/>
      <c r="AG396" s="157"/>
      <c r="AH396" s="154"/>
      <c r="AI396" s="157"/>
      <c r="AJ396" s="154"/>
      <c r="AK396" s="157"/>
      <c r="AL396" s="154"/>
      <c r="AM396" s="157"/>
      <c r="AN396" s="163"/>
      <c r="AO396" s="154"/>
      <c r="AP396" s="154"/>
      <c r="AQ396" s="154"/>
      <c r="AR396" s="154"/>
      <c r="AS396" s="154"/>
      <c r="AT396" s="185"/>
      <c r="AU396" s="154"/>
      <c r="AV396" s="185"/>
      <c r="AW396" s="154"/>
      <c r="AX396" s="158"/>
      <c r="AY396" s="159"/>
      <c r="AZ396" s="154"/>
      <c r="BA396" s="154"/>
      <c r="BB396" s="154"/>
      <c r="BC396" s="154"/>
      <c r="BD396" s="160"/>
      <c r="BE396" s="154"/>
      <c r="BF396" s="154"/>
      <c r="BG396" s="154"/>
      <c r="BH396" s="154"/>
      <c r="BI396" s="160"/>
      <c r="BK396" s="162"/>
      <c r="BL396" s="150"/>
      <c r="BM396" s="162"/>
      <c r="BN396" s="162"/>
      <c r="BO396" s="162"/>
      <c r="BP396" s="162"/>
      <c r="BQ396" s="162"/>
      <c r="BR396" s="162"/>
      <c r="BS396" s="162"/>
      <c r="BT396" s="162"/>
      <c r="BU396" s="162"/>
      <c r="BV396" s="162"/>
      <c r="BW396" s="162"/>
      <c r="BX396" s="162"/>
      <c r="BY396" s="162"/>
      <c r="BZ396" s="162"/>
      <c r="CA396" s="162"/>
      <c r="CB396" s="162"/>
      <c r="CC396" s="162"/>
      <c r="CD396" s="162"/>
      <c r="CE396" s="162"/>
      <c r="CF396" s="162"/>
      <c r="CG396" s="162"/>
      <c r="CH396" s="162"/>
      <c r="CI396" s="162"/>
      <c r="CJ396" s="162"/>
      <c r="CK396" s="162"/>
      <c r="CL396" s="162"/>
      <c r="CM396" s="162"/>
      <c r="CN396" s="162"/>
      <c r="CO396" s="162"/>
    </row>
    <row r="397" spans="1:93" s="111" customFormat="1">
      <c r="A397" s="113">
        <v>130</v>
      </c>
      <c r="B397" s="113">
        <v>40010049</v>
      </c>
      <c r="C397" s="126" t="s">
        <v>166</v>
      </c>
      <c r="D397" s="126" t="s">
        <v>96</v>
      </c>
      <c r="E397" s="126" t="s">
        <v>183</v>
      </c>
      <c r="F397" s="126" t="s">
        <v>181</v>
      </c>
      <c r="G397" s="113">
        <v>15</v>
      </c>
      <c r="H397" s="113">
        <v>1</v>
      </c>
      <c r="I397" s="113" t="s">
        <v>283</v>
      </c>
      <c r="J397" s="113">
        <v>3</v>
      </c>
      <c r="K397" s="114">
        <f>IF(J397=0,0,IF(J397&lt;10,1,IF(MOD(J397,30)&lt;10,ROUNDDOWN(J397/30,0),ROUNDUP(J397/30,0))))</f>
        <v>1</v>
      </c>
      <c r="L397" s="113">
        <v>3</v>
      </c>
      <c r="M397" s="114">
        <f>IF(L397=0,0,IF(L397&lt;10,1,IF(MOD(L397,30)&lt;10,ROUNDDOWN(L397/30,0),ROUNDUP(L397/30,0))))</f>
        <v>1</v>
      </c>
      <c r="N397" s="113">
        <v>8</v>
      </c>
      <c r="O397" s="114">
        <f>IF(N397=0,0,IF(N397&lt;10,1,IF(MOD(N397,30)&lt;10,ROUNDDOWN(N397/30,0),ROUNDUP(N397/30,0))))</f>
        <v>1</v>
      </c>
      <c r="P397" s="113">
        <v>5</v>
      </c>
      <c r="Q397" s="114">
        <f>IF(P397=0,0,IF(P397&lt;10,1,IF(MOD(P397,40)&lt;10,ROUNDDOWN(P397/40,0),ROUNDUP(P397/40,0))))</f>
        <v>1</v>
      </c>
      <c r="R397" s="113">
        <v>3</v>
      </c>
      <c r="S397" s="114">
        <f>IF(R397=0,0,IF(R397&lt;10,1,IF(MOD(R397,40)&lt;10,ROUNDDOWN(R397/40,0),ROUNDUP(R397/40,0))))</f>
        <v>1</v>
      </c>
      <c r="T397" s="113">
        <v>5</v>
      </c>
      <c r="U397" s="114">
        <f>IF(T397=0,0,IF(T397&lt;10,1,IF(MOD(T397,40)&lt;10,ROUNDDOWN(T397/40,0),ROUNDUP(T397/40,0))))</f>
        <v>1</v>
      </c>
      <c r="V397" s="113">
        <v>0</v>
      </c>
      <c r="W397" s="114">
        <f>IF(V397=0,0,IF(V397&lt;10,1,IF(MOD(V397,40)&lt;10,ROUNDDOWN(V397/40,0),ROUNDUP(V397/40,0))))</f>
        <v>0</v>
      </c>
      <c r="X397" s="113">
        <v>3</v>
      </c>
      <c r="Y397" s="114">
        <f>IF(X397=0,0,IF(X397&lt;10,1,IF(MOD(X397,40)&lt;10,ROUNDDOWN(X397/40,0),ROUNDUP(X397/40,0))))</f>
        <v>1</v>
      </c>
      <c r="Z397" s="113">
        <v>6</v>
      </c>
      <c r="AA397" s="114">
        <f>IF(Z397=0,0,IF(Z397&lt;10,1,IF(MOD(Z397,40)&lt;10,ROUNDDOWN(Z397/40,0),ROUNDUP(Z397/40,0))))</f>
        <v>1</v>
      </c>
      <c r="AB397" s="113"/>
      <c r="AC397" s="114">
        <f>IF(AB397=0,0,IF(AB397&lt;10,1,IF(MOD(AB397,40)&lt;10,ROUNDDOWN(AB397/40,0),ROUNDUP(AB397/40,0))))</f>
        <v>0</v>
      </c>
      <c r="AD397" s="113"/>
      <c r="AE397" s="114">
        <f>IF(AD397=0,0,IF(AD397&lt;10,1,IF(MOD(AD397,40)&lt;10,ROUNDDOWN(AD397/40,0),ROUNDUP(AD397/40,0))))</f>
        <v>0</v>
      </c>
      <c r="AF397" s="114"/>
      <c r="AG397" s="114">
        <f>IF(AF397=0,0,IF(AF397&lt;10,1,IF(MOD(AF397,40)&lt;10,ROUNDDOWN(AF397/40,0),ROUNDUP(AF397/40,0))))</f>
        <v>0</v>
      </c>
      <c r="AH397" s="113"/>
      <c r="AI397" s="114">
        <f>IF(AH397=0,0,IF(AH397&lt;10,1,IF(MOD(AH397,40)&lt;10,ROUNDDOWN(AH397/40,0),ROUNDUP(AH397/40,0))))</f>
        <v>0</v>
      </c>
      <c r="AJ397" s="113"/>
      <c r="AK397" s="114">
        <f>IF(AJ397=0,0,IF(AJ397&lt;10,1,IF(MOD(AJ397,40)&lt;10,ROUNDDOWN(AJ397/40,0),ROUNDUP(AJ397/40,0))))</f>
        <v>0</v>
      </c>
      <c r="AL397" s="113"/>
      <c r="AM397" s="114">
        <f>IF(AL397=0,0,IF(AL397&lt;10,1,IF(MOD(AL397,40)&lt;10,ROUNDDOWN(AL397/40,0),ROUNDUP(AL397/40,0))))</f>
        <v>0</v>
      </c>
      <c r="AN397" s="113">
        <f>SUM(J397+L397+N397+P397+R397+T397+V397+X397+Z397+AB397+AD397+AF397+AH397+AJ397+AL397)</f>
        <v>36</v>
      </c>
      <c r="AO397" s="113">
        <f>SUM(K397+M397+O397+Q397+S397+U397+W397+Y397+AA397+AC397+AE397+AG397+AI397+AK397+AM397)</f>
        <v>8</v>
      </c>
      <c r="AP397" s="113">
        <v>1</v>
      </c>
      <c r="AQ397" s="113">
        <v>3</v>
      </c>
      <c r="AR397" s="113">
        <f>SUM(AP397:AQ397)</f>
        <v>4</v>
      </c>
      <c r="AS397" s="142">
        <v>1</v>
      </c>
      <c r="AT397" s="185">
        <v>0</v>
      </c>
      <c r="AU397" s="142">
        <v>3</v>
      </c>
      <c r="AV397" s="185">
        <v>0</v>
      </c>
      <c r="AW397" s="142">
        <f>SUM(AS397:AV397)</f>
        <v>4</v>
      </c>
      <c r="AX397" s="128">
        <f>IF(AN397&lt;=0,0,IF(AN397&lt;=359,1,IF(AN397&lt;=719,2,IF(AN397&lt;=1079,3,IF(AN397&lt;=1679,4,IF(AN397&lt;=1680,5,IF(AN397&lt;=1680,1,5)))))))</f>
        <v>1</v>
      </c>
      <c r="AY397" s="129">
        <f>IF(AN397&gt;120,ROUND(((((K397+M397+O397)*30)+(J397+L397+N397))/50+(((Q397+S397+U397+W397+Y397+AA397)*40)+(P397+R397+T397+V397+X397+Z397))/50+(AC397+AE397+AG397+AI397+AK397+AM397)*2),0),IF((J397+L397+N397+P397+R397+T397+V397+X397+Z397)&lt;=0,0,IF((J397+L397+N397+P397+R397+T397+V397+X397+Z397)&lt;=20,1,IF((J397+L397+N397+P397+R397+T397+V397+X397+Z397)&lt;=40,2,IF((J397+L397+N397+P397+R397+T397+V397+X397+Z397)&lt;=60,3,IF((J397+L397+N397+P397+R397+T397+V397+X397+Z397)&lt;=80,4,IF((J397+L397+N397+P397+R397+T397+V397+X397+Z397)&lt;=100,5,IF((J397+L397+N397+P397+R397+T397+V397+X397+Z397)&lt;=120,6,0)))))))+((AC397+AE397+AG397+AI397+AK397+AM397)*2))</f>
        <v>2</v>
      </c>
      <c r="AZ397" s="113">
        <f>SUM(AX397:AY397)</f>
        <v>3</v>
      </c>
      <c r="BA397" s="113">
        <f>SUM(AP397)-AX397</f>
        <v>0</v>
      </c>
      <c r="BB397" s="113">
        <f>SUM(AQ397)-AY397</f>
        <v>1</v>
      </c>
      <c r="BC397" s="113">
        <f>SUM(AR397)-AZ397</f>
        <v>1</v>
      </c>
      <c r="BD397" s="130">
        <f>SUM(BC397)/AZ397*100</f>
        <v>33.333333333333329</v>
      </c>
      <c r="BE397" s="113">
        <v>1</v>
      </c>
      <c r="BF397" s="113"/>
      <c r="BG397" s="113">
        <v>1</v>
      </c>
      <c r="BH397" s="113">
        <f>SUM(BC397)-BE397-BF397+BG397</f>
        <v>1</v>
      </c>
      <c r="BI397" s="130">
        <f>SUM(BH397)/AZ397*100</f>
        <v>33.333333333333329</v>
      </c>
      <c r="BK397" s="112"/>
      <c r="BL397" s="150"/>
      <c r="BM397" s="112"/>
      <c r="BN397" s="112"/>
      <c r="BO397" s="112"/>
      <c r="BP397" s="112"/>
      <c r="BQ397" s="112"/>
      <c r="BR397" s="112"/>
      <c r="BS397" s="112"/>
      <c r="BT397" s="112"/>
      <c r="BU397" s="112"/>
      <c r="BV397" s="112"/>
      <c r="BW397" s="112"/>
      <c r="BX397" s="112"/>
      <c r="BY397" s="112"/>
      <c r="BZ397" s="112"/>
      <c r="CA397" s="112"/>
      <c r="CB397" s="112"/>
      <c r="CC397" s="112"/>
      <c r="CD397" s="112"/>
      <c r="CE397" s="112"/>
      <c r="CF397" s="112"/>
      <c r="CG397" s="112"/>
      <c r="CH397" s="112"/>
      <c r="CI397" s="112"/>
      <c r="CJ397" s="112"/>
      <c r="CK397" s="112"/>
      <c r="CL397" s="112"/>
      <c r="CM397" s="112"/>
      <c r="CN397" s="112"/>
      <c r="CO397" s="112"/>
    </row>
    <row r="398" spans="1:93" s="161" customFormat="1">
      <c r="A398" s="154"/>
      <c r="B398" s="154"/>
      <c r="C398" s="155" t="s">
        <v>369</v>
      </c>
      <c r="D398" s="155"/>
      <c r="E398" s="155"/>
      <c r="F398" s="155"/>
      <c r="G398" s="154"/>
      <c r="H398" s="154"/>
      <c r="I398" s="154"/>
      <c r="J398" s="156" t="s">
        <v>463</v>
      </c>
      <c r="K398" s="157"/>
      <c r="L398" s="154"/>
      <c r="M398" s="157"/>
      <c r="N398" s="154"/>
      <c r="O398" s="157"/>
      <c r="P398" s="154"/>
      <c r="Q398" s="157"/>
      <c r="R398" s="154"/>
      <c r="S398" s="157"/>
      <c r="T398" s="154"/>
      <c r="U398" s="157"/>
      <c r="V398" s="154"/>
      <c r="W398" s="157"/>
      <c r="X398" s="154"/>
      <c r="Y398" s="157"/>
      <c r="Z398" s="154"/>
      <c r="AA398" s="157"/>
      <c r="AB398" s="154"/>
      <c r="AC398" s="157"/>
      <c r="AD398" s="154"/>
      <c r="AE398" s="157"/>
      <c r="AF398" s="157"/>
      <c r="AG398" s="157"/>
      <c r="AH398" s="154"/>
      <c r="AI398" s="157"/>
      <c r="AJ398" s="154"/>
      <c r="AK398" s="157"/>
      <c r="AL398" s="154"/>
      <c r="AM398" s="157"/>
      <c r="AN398" s="163"/>
      <c r="AO398" s="154"/>
      <c r="AP398" s="154"/>
      <c r="AQ398" s="154"/>
      <c r="AR398" s="154"/>
      <c r="AS398" s="154"/>
      <c r="AT398" s="185"/>
      <c r="AU398" s="154"/>
      <c r="AV398" s="185"/>
      <c r="AW398" s="154"/>
      <c r="AX398" s="158"/>
      <c r="AY398" s="159"/>
      <c r="AZ398" s="154"/>
      <c r="BA398" s="154"/>
      <c r="BB398" s="154"/>
      <c r="BC398" s="154"/>
      <c r="BD398" s="160"/>
      <c r="BE398" s="154"/>
      <c r="BF398" s="154"/>
      <c r="BG398" s="154"/>
      <c r="BH398" s="154"/>
      <c r="BI398" s="160"/>
      <c r="BK398" s="162"/>
      <c r="BL398" s="150"/>
      <c r="BM398" s="162"/>
      <c r="BN398" s="162"/>
      <c r="BO398" s="162"/>
      <c r="BP398" s="162"/>
      <c r="BQ398" s="162"/>
      <c r="BR398" s="162"/>
      <c r="BS398" s="162"/>
      <c r="BT398" s="162"/>
      <c r="BU398" s="162"/>
      <c r="BV398" s="162"/>
      <c r="BW398" s="162"/>
      <c r="BX398" s="162"/>
      <c r="BY398" s="162"/>
      <c r="BZ398" s="162"/>
      <c r="CA398" s="162"/>
      <c r="CB398" s="162"/>
      <c r="CC398" s="162"/>
      <c r="CD398" s="162"/>
      <c r="CE398" s="162"/>
      <c r="CF398" s="162"/>
      <c r="CG398" s="162"/>
      <c r="CH398" s="162"/>
      <c r="CI398" s="162"/>
      <c r="CJ398" s="162"/>
      <c r="CK398" s="162"/>
      <c r="CL398" s="162"/>
      <c r="CM398" s="162"/>
      <c r="CN398" s="162"/>
      <c r="CO398" s="162"/>
    </row>
    <row r="399" spans="1:93" s="161" customFormat="1">
      <c r="A399" s="154"/>
      <c r="B399" s="154"/>
      <c r="C399" s="155" t="s">
        <v>513</v>
      </c>
      <c r="D399" s="155"/>
      <c r="E399" s="155"/>
      <c r="F399" s="155"/>
      <c r="G399" s="154"/>
      <c r="H399" s="154"/>
      <c r="I399" s="154"/>
      <c r="J399" s="156" t="s">
        <v>642</v>
      </c>
      <c r="K399" s="157"/>
      <c r="L399" s="154"/>
      <c r="M399" s="157"/>
      <c r="N399" s="154"/>
      <c r="O399" s="157"/>
      <c r="P399" s="154"/>
      <c r="Q399" s="157"/>
      <c r="R399" s="154"/>
      <c r="S399" s="157"/>
      <c r="T399" s="154"/>
      <c r="U399" s="157"/>
      <c r="V399" s="154"/>
      <c r="W399" s="157"/>
      <c r="X399" s="154"/>
      <c r="Y399" s="157"/>
      <c r="Z399" s="154"/>
      <c r="AA399" s="157"/>
      <c r="AB399" s="154"/>
      <c r="AC399" s="157"/>
      <c r="AD399" s="154"/>
      <c r="AE399" s="157"/>
      <c r="AF399" s="157"/>
      <c r="AG399" s="157"/>
      <c r="AH399" s="154"/>
      <c r="AI399" s="157"/>
      <c r="AJ399" s="154"/>
      <c r="AK399" s="157"/>
      <c r="AL399" s="154"/>
      <c r="AM399" s="157"/>
      <c r="AN399" s="163"/>
      <c r="AO399" s="154"/>
      <c r="AP399" s="154"/>
      <c r="AQ399" s="154"/>
      <c r="AR399" s="154"/>
      <c r="AS399" s="154"/>
      <c r="AT399" s="185"/>
      <c r="AU399" s="154"/>
      <c r="AV399" s="185"/>
      <c r="AW399" s="154"/>
      <c r="AX399" s="158"/>
      <c r="AY399" s="159"/>
      <c r="AZ399" s="154"/>
      <c r="BA399" s="154"/>
      <c r="BB399" s="154"/>
      <c r="BC399" s="154"/>
      <c r="BD399" s="160"/>
      <c r="BE399" s="154"/>
      <c r="BF399" s="154"/>
      <c r="BG399" s="154"/>
      <c r="BH399" s="154"/>
      <c r="BI399" s="160"/>
      <c r="BK399" s="162"/>
      <c r="BL399" s="150"/>
      <c r="BM399" s="162"/>
      <c r="BN399" s="162"/>
      <c r="BO399" s="162"/>
      <c r="BP399" s="162"/>
      <c r="BQ399" s="162"/>
      <c r="BR399" s="162"/>
      <c r="BS399" s="162"/>
      <c r="BT399" s="162"/>
      <c r="BU399" s="162"/>
      <c r="BV399" s="162"/>
      <c r="BW399" s="162"/>
      <c r="BX399" s="162"/>
      <c r="BY399" s="162"/>
      <c r="BZ399" s="162"/>
      <c r="CA399" s="162"/>
      <c r="CB399" s="162"/>
      <c r="CC399" s="162"/>
      <c r="CD399" s="162"/>
      <c r="CE399" s="162"/>
      <c r="CF399" s="162"/>
      <c r="CG399" s="162"/>
      <c r="CH399" s="162"/>
      <c r="CI399" s="162"/>
      <c r="CJ399" s="162"/>
      <c r="CK399" s="162"/>
      <c r="CL399" s="162"/>
      <c r="CM399" s="162"/>
      <c r="CN399" s="162"/>
      <c r="CO399" s="162"/>
    </row>
    <row r="400" spans="1:93" s="111" customFormat="1">
      <c r="A400" s="113">
        <v>131</v>
      </c>
      <c r="B400" s="113">
        <v>40010042</v>
      </c>
      <c r="C400" s="126" t="s">
        <v>172</v>
      </c>
      <c r="D400" s="126" t="s">
        <v>96</v>
      </c>
      <c r="E400" s="126" t="s">
        <v>183</v>
      </c>
      <c r="F400" s="126" t="s">
        <v>181</v>
      </c>
      <c r="G400" s="113">
        <v>25</v>
      </c>
      <c r="H400" s="113">
        <v>1</v>
      </c>
      <c r="I400" s="113" t="s">
        <v>283</v>
      </c>
      <c r="J400" s="113">
        <v>3</v>
      </c>
      <c r="K400" s="114">
        <f>IF(J400=0,0,IF(J400&lt;10,1,IF(MOD(J400,30)&lt;10,ROUNDDOWN(J400/30,0),ROUNDUP(J400/30,0))))</f>
        <v>1</v>
      </c>
      <c r="L400" s="113">
        <v>2</v>
      </c>
      <c r="M400" s="114">
        <f>IF(L400=0,0,IF(L400&lt;10,1,IF(MOD(L400,30)&lt;10,ROUNDDOWN(L400/30,0),ROUNDUP(L400/30,0))))</f>
        <v>1</v>
      </c>
      <c r="N400" s="113">
        <v>5</v>
      </c>
      <c r="O400" s="114">
        <f>IF(N400=0,0,IF(N400&lt;10,1,IF(MOD(N400,30)&lt;10,ROUNDDOWN(N400/30,0),ROUNDUP(N400/30,0))))</f>
        <v>1</v>
      </c>
      <c r="P400" s="113">
        <v>5</v>
      </c>
      <c r="Q400" s="114">
        <f>IF(P400=0,0,IF(P400&lt;10,1,IF(MOD(P400,40)&lt;10,ROUNDDOWN(P400/40,0),ROUNDUP(P400/40,0))))</f>
        <v>1</v>
      </c>
      <c r="R400" s="113">
        <v>3</v>
      </c>
      <c r="S400" s="114">
        <f>IF(R400=0,0,IF(R400&lt;10,1,IF(MOD(R400,40)&lt;10,ROUNDDOWN(R400/40,0),ROUNDUP(R400/40,0))))</f>
        <v>1</v>
      </c>
      <c r="T400" s="113">
        <v>8</v>
      </c>
      <c r="U400" s="114">
        <f>IF(T400=0,0,IF(T400&lt;10,1,IF(MOD(T400,40)&lt;10,ROUNDDOWN(T400/40,0),ROUNDUP(T400/40,0))))</f>
        <v>1</v>
      </c>
      <c r="V400" s="113">
        <v>8</v>
      </c>
      <c r="W400" s="114">
        <f>IF(V400=0,0,IF(V400&lt;10,1,IF(MOD(V400,40)&lt;10,ROUNDDOWN(V400/40,0),ROUNDUP(V400/40,0))))</f>
        <v>1</v>
      </c>
      <c r="X400" s="113">
        <v>4</v>
      </c>
      <c r="Y400" s="114">
        <f>IF(X400=0,0,IF(X400&lt;10,1,IF(MOD(X400,40)&lt;10,ROUNDDOWN(X400/40,0),ROUNDUP(X400/40,0))))</f>
        <v>1</v>
      </c>
      <c r="Z400" s="113">
        <v>3</v>
      </c>
      <c r="AA400" s="114">
        <f>IF(Z400=0,0,IF(Z400&lt;10,1,IF(MOD(Z400,40)&lt;10,ROUNDDOWN(Z400/40,0),ROUNDUP(Z400/40,0))))</f>
        <v>1</v>
      </c>
      <c r="AB400" s="113"/>
      <c r="AC400" s="114">
        <f>IF(AB400=0,0,IF(AB400&lt;10,1,IF(MOD(AB400,40)&lt;10,ROUNDDOWN(AB400/40,0),ROUNDUP(AB400/40,0))))</f>
        <v>0</v>
      </c>
      <c r="AD400" s="113"/>
      <c r="AE400" s="114">
        <f>IF(AD400=0,0,IF(AD400&lt;10,1,IF(MOD(AD400,40)&lt;10,ROUNDDOWN(AD400/40,0),ROUNDUP(AD400/40,0))))</f>
        <v>0</v>
      </c>
      <c r="AF400" s="114"/>
      <c r="AG400" s="114">
        <f>IF(AF400=0,0,IF(AF400&lt;10,1,IF(MOD(AF400,40)&lt;10,ROUNDDOWN(AF400/40,0),ROUNDUP(AF400/40,0))))</f>
        <v>0</v>
      </c>
      <c r="AH400" s="113"/>
      <c r="AI400" s="114">
        <f>IF(AH400=0,0,IF(AH400&lt;10,1,IF(MOD(AH400,40)&lt;10,ROUNDDOWN(AH400/40,0),ROUNDUP(AH400/40,0))))</f>
        <v>0</v>
      </c>
      <c r="AJ400" s="113"/>
      <c r="AK400" s="114">
        <f>IF(AJ400=0,0,IF(AJ400&lt;10,1,IF(MOD(AJ400,40)&lt;10,ROUNDDOWN(AJ400/40,0),ROUNDUP(AJ400/40,0))))</f>
        <v>0</v>
      </c>
      <c r="AL400" s="113"/>
      <c r="AM400" s="114">
        <f>IF(AL400=0,0,IF(AL400&lt;10,1,IF(MOD(AL400,40)&lt;10,ROUNDDOWN(AL400/40,0),ROUNDUP(AL400/40,0))))</f>
        <v>0</v>
      </c>
      <c r="AN400" s="113">
        <f>SUM(J400+L400+N400+P400+R400+T400+V400+X400+Z400+AB400+AD400+AF400+AH400+AJ400+AL400)</f>
        <v>41</v>
      </c>
      <c r="AO400" s="113">
        <f>SUM(K400+M400+O400+Q400+S400+U400+W400+Y400+AA400+AC400+AE400+AG400+AI400+AK400+AM400)</f>
        <v>9</v>
      </c>
      <c r="AP400" s="113">
        <v>1</v>
      </c>
      <c r="AQ400" s="113">
        <v>4</v>
      </c>
      <c r="AR400" s="113">
        <f>SUM(AP400:AQ400)</f>
        <v>5</v>
      </c>
      <c r="AS400" s="142">
        <v>1</v>
      </c>
      <c r="AT400" s="185">
        <v>0</v>
      </c>
      <c r="AU400" s="142">
        <v>4</v>
      </c>
      <c r="AV400" s="185">
        <v>0</v>
      </c>
      <c r="AW400" s="142">
        <f>SUM(AS400:AV400)</f>
        <v>5</v>
      </c>
      <c r="AX400" s="128">
        <f>IF(AN400&lt;=0,0,IF(AN400&lt;=359,1,IF(AN400&lt;=719,2,IF(AN400&lt;=1079,3,IF(AN400&lt;=1679,4,IF(AN400&lt;=1680,5,IF(AN400&lt;=1680,1,5)))))))</f>
        <v>1</v>
      </c>
      <c r="AY400" s="129">
        <f>IF(AN400&gt;120,ROUND(((((K400+M400+O400)*30)+(J400+L400+N400))/50+(((Q400+S400+U400+W400+Y400+AA400)*40)+(P400+R400+T400+V400+X400+Z400))/50+(AC400+AE400+AG400+AI400+AK400+AM400)*2),0),IF((J400+L400+N400+P400+R400+T400+V400+X400+Z400)&lt;=0,0,IF((J400+L400+N400+P400+R400+T400+V400+X400+Z400)&lt;=20,1,IF((J400+L400+N400+P400+R400+T400+V400+X400+Z400)&lt;=40,2,IF((J400+L400+N400+P400+R400+T400+V400+X400+Z400)&lt;=60,3,IF((J400+L400+N400+P400+R400+T400+V400+X400+Z400)&lt;=80,4,IF((J400+L400+N400+P400+R400+T400+V400+X400+Z400)&lt;=100,5,IF((J400+L400+N400+P400+R400+T400+V400+X400+Z400)&lt;=120,6,0)))))))+((AC400+AE400+AG400+AI400+AK400+AM400)*2))</f>
        <v>3</v>
      </c>
      <c r="AZ400" s="113">
        <f>SUM(AX400:AY400)</f>
        <v>4</v>
      </c>
      <c r="BA400" s="113">
        <f>SUM(AP400)-AX400</f>
        <v>0</v>
      </c>
      <c r="BB400" s="113">
        <f>SUM(AQ400)-AY400</f>
        <v>1</v>
      </c>
      <c r="BC400" s="113">
        <f>SUM(AR400)-AZ400</f>
        <v>1</v>
      </c>
      <c r="BD400" s="130">
        <f>SUM(BC400)/AZ400*100</f>
        <v>25</v>
      </c>
      <c r="BE400" s="113">
        <v>0</v>
      </c>
      <c r="BF400" s="113"/>
      <c r="BG400" s="113"/>
      <c r="BH400" s="113">
        <f>SUM(BC400)-BE400-BF400+BG400</f>
        <v>1</v>
      </c>
      <c r="BI400" s="130">
        <f>SUM(BH400)/AZ400*100</f>
        <v>25</v>
      </c>
      <c r="BK400" s="112"/>
      <c r="BL400" s="150"/>
      <c r="BM400" s="112"/>
      <c r="BN400" s="112"/>
      <c r="BO400" s="112"/>
      <c r="BP400" s="112"/>
      <c r="BQ400" s="112"/>
      <c r="BR400" s="112"/>
      <c r="BS400" s="112"/>
      <c r="BT400" s="112"/>
      <c r="BU400" s="112"/>
      <c r="BV400" s="112"/>
      <c r="BW400" s="112"/>
      <c r="BX400" s="112"/>
      <c r="BY400" s="112"/>
      <c r="BZ400" s="112"/>
      <c r="CA400" s="112"/>
      <c r="CB400" s="112"/>
      <c r="CC400" s="112"/>
      <c r="CD400" s="112"/>
      <c r="CE400" s="112"/>
      <c r="CF400" s="112"/>
      <c r="CG400" s="112"/>
      <c r="CH400" s="112"/>
      <c r="CI400" s="112"/>
      <c r="CJ400" s="112"/>
      <c r="CK400" s="112"/>
      <c r="CL400" s="112"/>
      <c r="CM400" s="112"/>
      <c r="CN400" s="112"/>
      <c r="CO400" s="112"/>
    </row>
    <row r="401" spans="1:93" s="161" customFormat="1">
      <c r="A401" s="154"/>
      <c r="B401" s="154"/>
      <c r="C401" s="155" t="s">
        <v>369</v>
      </c>
      <c r="D401" s="155"/>
      <c r="E401" s="155"/>
      <c r="F401" s="155"/>
      <c r="G401" s="154"/>
      <c r="H401" s="154"/>
      <c r="I401" s="154"/>
      <c r="J401" s="156" t="s">
        <v>484</v>
      </c>
      <c r="K401" s="157"/>
      <c r="L401" s="154"/>
      <c r="M401" s="157"/>
      <c r="N401" s="154"/>
      <c r="O401" s="157"/>
      <c r="P401" s="154"/>
      <c r="Q401" s="157"/>
      <c r="R401" s="154"/>
      <c r="S401" s="157"/>
      <c r="T401" s="154"/>
      <c r="U401" s="157"/>
      <c r="V401" s="154"/>
      <c r="W401" s="157"/>
      <c r="X401" s="154"/>
      <c r="Y401" s="157"/>
      <c r="Z401" s="154"/>
      <c r="AA401" s="157"/>
      <c r="AB401" s="154"/>
      <c r="AC401" s="157"/>
      <c r="AD401" s="154"/>
      <c r="AE401" s="157"/>
      <c r="AF401" s="157"/>
      <c r="AG401" s="157"/>
      <c r="AH401" s="154"/>
      <c r="AI401" s="157"/>
      <c r="AJ401" s="154"/>
      <c r="AK401" s="157"/>
      <c r="AL401" s="154"/>
      <c r="AM401" s="157"/>
      <c r="AN401" s="163"/>
      <c r="AO401" s="154"/>
      <c r="AP401" s="154"/>
      <c r="AQ401" s="154"/>
      <c r="AR401" s="154"/>
      <c r="AS401" s="154"/>
      <c r="AT401" s="185"/>
      <c r="AU401" s="154"/>
      <c r="AV401" s="185"/>
      <c r="AW401" s="154"/>
      <c r="AX401" s="158"/>
      <c r="AY401" s="159"/>
      <c r="AZ401" s="154"/>
      <c r="BA401" s="154"/>
      <c r="BB401" s="154"/>
      <c r="BC401" s="154"/>
      <c r="BD401" s="160"/>
      <c r="BE401" s="154"/>
      <c r="BF401" s="154"/>
      <c r="BG401" s="154"/>
      <c r="BH401" s="154"/>
      <c r="BI401" s="160"/>
      <c r="BK401" s="162"/>
      <c r="BL401" s="150"/>
      <c r="BM401" s="162"/>
      <c r="BN401" s="162"/>
      <c r="BO401" s="162"/>
      <c r="BP401" s="162"/>
      <c r="BQ401" s="162"/>
      <c r="BR401" s="162"/>
      <c r="BS401" s="162"/>
      <c r="BT401" s="162"/>
      <c r="BU401" s="162"/>
      <c r="BV401" s="162"/>
      <c r="BW401" s="162"/>
      <c r="BX401" s="162"/>
      <c r="BY401" s="162"/>
      <c r="BZ401" s="162"/>
      <c r="CA401" s="162"/>
      <c r="CB401" s="162"/>
      <c r="CC401" s="162"/>
      <c r="CD401" s="162"/>
      <c r="CE401" s="162"/>
      <c r="CF401" s="162"/>
      <c r="CG401" s="162"/>
      <c r="CH401" s="162"/>
      <c r="CI401" s="162"/>
      <c r="CJ401" s="162"/>
      <c r="CK401" s="162"/>
      <c r="CL401" s="162"/>
      <c r="CM401" s="162"/>
      <c r="CN401" s="162"/>
      <c r="CO401" s="162"/>
    </row>
    <row r="402" spans="1:93" s="161" customFormat="1">
      <c r="A402" s="154"/>
      <c r="B402" s="154"/>
      <c r="C402" s="155" t="s">
        <v>513</v>
      </c>
      <c r="D402" s="155"/>
      <c r="E402" s="155"/>
      <c r="F402" s="155"/>
      <c r="G402" s="154"/>
      <c r="H402" s="154"/>
      <c r="I402" s="154"/>
      <c r="J402" s="156" t="s">
        <v>645</v>
      </c>
      <c r="K402" s="157"/>
      <c r="L402" s="154"/>
      <c r="M402" s="157"/>
      <c r="N402" s="154"/>
      <c r="O402" s="157"/>
      <c r="P402" s="154"/>
      <c r="Q402" s="157"/>
      <c r="R402" s="154"/>
      <c r="S402" s="157"/>
      <c r="T402" s="154"/>
      <c r="U402" s="157"/>
      <c r="V402" s="154"/>
      <c r="W402" s="157"/>
      <c r="X402" s="154"/>
      <c r="Y402" s="157"/>
      <c r="Z402" s="154"/>
      <c r="AA402" s="157"/>
      <c r="AB402" s="154"/>
      <c r="AC402" s="157"/>
      <c r="AD402" s="154"/>
      <c r="AE402" s="157"/>
      <c r="AF402" s="157"/>
      <c r="AG402" s="157"/>
      <c r="AH402" s="154"/>
      <c r="AI402" s="157"/>
      <c r="AJ402" s="154"/>
      <c r="AK402" s="157"/>
      <c r="AL402" s="154"/>
      <c r="AM402" s="157"/>
      <c r="AN402" s="163"/>
      <c r="AO402" s="154"/>
      <c r="AP402" s="154"/>
      <c r="AQ402" s="154"/>
      <c r="AR402" s="154"/>
      <c r="AS402" s="154"/>
      <c r="AT402" s="185"/>
      <c r="AU402" s="154"/>
      <c r="AV402" s="185"/>
      <c r="AW402" s="154"/>
      <c r="AX402" s="158"/>
      <c r="AY402" s="159"/>
      <c r="AZ402" s="154"/>
      <c r="BA402" s="154"/>
      <c r="BB402" s="154"/>
      <c r="BC402" s="154"/>
      <c r="BD402" s="160"/>
      <c r="BE402" s="154"/>
      <c r="BF402" s="154"/>
      <c r="BG402" s="154"/>
      <c r="BH402" s="154"/>
      <c r="BI402" s="160"/>
      <c r="BK402" s="162"/>
      <c r="BL402" s="150"/>
      <c r="BM402" s="162"/>
      <c r="BN402" s="162"/>
      <c r="BO402" s="162"/>
      <c r="BP402" s="162"/>
      <c r="BQ402" s="162"/>
      <c r="BR402" s="162"/>
      <c r="BS402" s="162"/>
      <c r="BT402" s="162"/>
      <c r="BU402" s="162"/>
      <c r="BV402" s="162"/>
      <c r="BW402" s="162"/>
      <c r="BX402" s="162"/>
      <c r="BY402" s="162"/>
      <c r="BZ402" s="162"/>
      <c r="CA402" s="162"/>
      <c r="CB402" s="162"/>
      <c r="CC402" s="162"/>
      <c r="CD402" s="162"/>
      <c r="CE402" s="162"/>
      <c r="CF402" s="162"/>
      <c r="CG402" s="162"/>
      <c r="CH402" s="162"/>
      <c r="CI402" s="162"/>
      <c r="CJ402" s="162"/>
      <c r="CK402" s="162"/>
      <c r="CL402" s="162"/>
      <c r="CM402" s="162"/>
      <c r="CN402" s="162"/>
      <c r="CO402" s="162"/>
    </row>
    <row r="403" spans="1:93" s="111" customFormat="1">
      <c r="A403" s="113">
        <v>132</v>
      </c>
      <c r="B403" s="113">
        <v>40010119</v>
      </c>
      <c r="C403" s="126" t="s">
        <v>170</v>
      </c>
      <c r="D403" s="126" t="s">
        <v>203</v>
      </c>
      <c r="E403" s="126" t="s">
        <v>183</v>
      </c>
      <c r="F403" s="126" t="s">
        <v>181</v>
      </c>
      <c r="G403" s="113">
        <v>19</v>
      </c>
      <c r="H403" s="113">
        <v>1</v>
      </c>
      <c r="I403" s="113" t="s">
        <v>283</v>
      </c>
      <c r="J403" s="113">
        <v>11</v>
      </c>
      <c r="K403" s="114">
        <f>IF(J403=0,0,IF(J403&lt;10,1,IF(MOD(J403,30)&lt;10,ROUNDDOWN(J403/30,0),ROUNDUP(J403/30,0))))</f>
        <v>1</v>
      </c>
      <c r="L403" s="113">
        <v>4</v>
      </c>
      <c r="M403" s="114">
        <f>IF(L403=0,0,IF(L403&lt;10,1,IF(MOD(L403,30)&lt;10,ROUNDDOWN(L403/30,0),ROUNDUP(L403/30,0))))</f>
        <v>1</v>
      </c>
      <c r="N403" s="113">
        <v>4</v>
      </c>
      <c r="O403" s="114">
        <f>IF(N403=0,0,IF(N403&lt;10,1,IF(MOD(N403,30)&lt;10,ROUNDDOWN(N403/30,0),ROUNDUP(N403/30,0))))</f>
        <v>1</v>
      </c>
      <c r="P403" s="113">
        <v>5</v>
      </c>
      <c r="Q403" s="114">
        <f>IF(P403=0,0,IF(P403&lt;10,1,IF(MOD(P403,40)&lt;10,ROUNDDOWN(P403/40,0),ROUNDUP(P403/40,0))))</f>
        <v>1</v>
      </c>
      <c r="R403" s="113">
        <v>4</v>
      </c>
      <c r="S403" s="114">
        <f>IF(R403=0,0,IF(R403&lt;10,1,IF(MOD(R403,40)&lt;10,ROUNDDOWN(R403/40,0),ROUNDUP(R403/40,0))))</f>
        <v>1</v>
      </c>
      <c r="T403" s="113">
        <v>7</v>
      </c>
      <c r="U403" s="114">
        <f>IF(T403=0,0,IF(T403&lt;10,1,IF(MOD(T403,40)&lt;10,ROUNDDOWN(T403/40,0),ROUNDUP(T403/40,0))))</f>
        <v>1</v>
      </c>
      <c r="V403" s="113">
        <v>4</v>
      </c>
      <c r="W403" s="114">
        <f>IF(V403=0,0,IF(V403&lt;10,1,IF(MOD(V403,40)&lt;10,ROUNDDOWN(V403/40,0),ROUNDUP(V403/40,0))))</f>
        <v>1</v>
      </c>
      <c r="X403" s="113">
        <v>7</v>
      </c>
      <c r="Y403" s="114">
        <f>IF(X403=0,0,IF(X403&lt;10,1,IF(MOD(X403,40)&lt;10,ROUNDDOWN(X403/40,0),ROUNDUP(X403/40,0))))</f>
        <v>1</v>
      </c>
      <c r="Z403" s="113">
        <v>1</v>
      </c>
      <c r="AA403" s="114">
        <f>IF(Z403=0,0,IF(Z403&lt;10,1,IF(MOD(Z403,40)&lt;10,ROUNDDOWN(Z403/40,0),ROUNDUP(Z403/40,0))))</f>
        <v>1</v>
      </c>
      <c r="AB403" s="113"/>
      <c r="AC403" s="114">
        <f>IF(AB403=0,0,IF(AB403&lt;10,1,IF(MOD(AB403,40)&lt;10,ROUNDDOWN(AB403/40,0),ROUNDUP(AB403/40,0))))</f>
        <v>0</v>
      </c>
      <c r="AD403" s="113"/>
      <c r="AE403" s="114">
        <f>IF(AD403=0,0,IF(AD403&lt;10,1,IF(MOD(AD403,40)&lt;10,ROUNDDOWN(AD403/40,0),ROUNDUP(AD403/40,0))))</f>
        <v>0</v>
      </c>
      <c r="AF403" s="114"/>
      <c r="AG403" s="114">
        <f>IF(AF403=0,0,IF(AF403&lt;10,1,IF(MOD(AF403,40)&lt;10,ROUNDDOWN(AF403/40,0),ROUNDUP(AF403/40,0))))</f>
        <v>0</v>
      </c>
      <c r="AH403" s="113"/>
      <c r="AI403" s="114">
        <f>IF(AH403=0,0,IF(AH403&lt;10,1,IF(MOD(AH403,40)&lt;10,ROUNDDOWN(AH403/40,0),ROUNDUP(AH403/40,0))))</f>
        <v>0</v>
      </c>
      <c r="AJ403" s="113"/>
      <c r="AK403" s="114">
        <f>IF(AJ403=0,0,IF(AJ403&lt;10,1,IF(MOD(AJ403,40)&lt;10,ROUNDDOWN(AJ403/40,0),ROUNDUP(AJ403/40,0))))</f>
        <v>0</v>
      </c>
      <c r="AL403" s="113"/>
      <c r="AM403" s="114">
        <f>IF(AL403=0,0,IF(AL403&lt;10,1,IF(MOD(AL403,40)&lt;10,ROUNDDOWN(AL403/40,0),ROUNDUP(AL403/40,0))))</f>
        <v>0</v>
      </c>
      <c r="AN403" s="113">
        <f>SUM(J403+L403+N403+P403+R403+T403+V403+X403+Z403+AB403+AD403+AF403+AH403+AJ403+AL403)</f>
        <v>47</v>
      </c>
      <c r="AO403" s="113">
        <f>SUM(K403+M403+O403+Q403+S403+U403+W403+Y403+AA403+AC403+AE403+AG403+AI403+AK403+AM403)</f>
        <v>9</v>
      </c>
      <c r="AP403" s="113">
        <v>1</v>
      </c>
      <c r="AQ403" s="113">
        <v>4</v>
      </c>
      <c r="AR403" s="113">
        <f>SUM(AP403:AQ403)</f>
        <v>5</v>
      </c>
      <c r="AS403" s="142">
        <v>1</v>
      </c>
      <c r="AT403" s="185">
        <v>0</v>
      </c>
      <c r="AU403" s="142">
        <v>4</v>
      </c>
      <c r="AV403" s="185">
        <v>0</v>
      </c>
      <c r="AW403" s="142">
        <f>SUM(AS403:AV403)</f>
        <v>5</v>
      </c>
      <c r="AX403" s="128">
        <f>IF(AN403&lt;=0,0,IF(AN403&lt;=359,1,IF(AN403&lt;=719,2,IF(AN403&lt;=1079,3,IF(AN403&lt;=1679,4,IF(AN403&lt;=1680,5,IF(AN403&lt;=1680,1,5)))))))</f>
        <v>1</v>
      </c>
      <c r="AY403" s="129">
        <f>IF(AN403&gt;120,ROUND(((((K403+M403+O403)*30)+(J403+L403+N403))/50+(((Q403+S403+U403+W403+Y403+AA403)*40)+(P403+R403+T403+V403+X403+Z403))/50+(AC403+AE403+AG403+AI403+AK403+AM403)*2),0),IF((J403+L403+N403+P403+R403+T403+V403+X403+Z403)&lt;=0,0,IF((J403+L403+N403+P403+R403+T403+V403+X403+Z403)&lt;=20,1,IF((J403+L403+N403+P403+R403+T403+V403+X403+Z403)&lt;=40,2,IF((J403+L403+N403+P403+R403+T403+V403+X403+Z403)&lt;=60,3,IF((J403+L403+N403+P403+R403+T403+V403+X403+Z403)&lt;=80,4,IF((J403+L403+N403+P403+R403+T403+V403+X403+Z403)&lt;=100,5,IF((J403+L403+N403+P403+R403+T403+V403+X403+Z403)&lt;=120,6,0)))))))+((AC403+AE403+AG403+AI403+AK403+AM403)*2))</f>
        <v>3</v>
      </c>
      <c r="AZ403" s="113">
        <f>SUM(AX403:AY403)</f>
        <v>4</v>
      </c>
      <c r="BA403" s="113">
        <f>SUM(AP403)-AX403</f>
        <v>0</v>
      </c>
      <c r="BB403" s="113">
        <f>SUM(AQ403)-AY403</f>
        <v>1</v>
      </c>
      <c r="BC403" s="113">
        <f>SUM(AR403)-AZ403</f>
        <v>1</v>
      </c>
      <c r="BD403" s="130">
        <f>SUM(BC403)/AZ403*100</f>
        <v>25</v>
      </c>
      <c r="BE403" s="113">
        <v>3</v>
      </c>
      <c r="BF403" s="113"/>
      <c r="BG403" s="113"/>
      <c r="BH403" s="113">
        <f>SUM(BC403)-BE403-BF403+BG403</f>
        <v>-2</v>
      </c>
      <c r="BI403" s="130">
        <f>SUM(BH403)/AZ403*100</f>
        <v>-50</v>
      </c>
      <c r="BK403" s="112"/>
      <c r="BL403" s="150"/>
      <c r="BM403" s="112"/>
      <c r="BN403" s="112"/>
      <c r="BO403" s="112"/>
      <c r="BP403" s="112"/>
      <c r="BQ403" s="112"/>
      <c r="BR403" s="112"/>
      <c r="BS403" s="112"/>
      <c r="BT403" s="112"/>
      <c r="BU403" s="112"/>
      <c r="BV403" s="112"/>
      <c r="BW403" s="112"/>
      <c r="BX403" s="112"/>
      <c r="BY403" s="112"/>
      <c r="BZ403" s="112"/>
      <c r="CA403" s="112"/>
      <c r="CB403" s="112"/>
      <c r="CC403" s="112"/>
      <c r="CD403" s="112"/>
      <c r="CE403" s="112"/>
      <c r="CF403" s="112"/>
      <c r="CG403" s="112"/>
      <c r="CH403" s="112"/>
      <c r="CI403" s="112"/>
      <c r="CJ403" s="112"/>
      <c r="CK403" s="112"/>
      <c r="CL403" s="112"/>
      <c r="CM403" s="112"/>
      <c r="CN403" s="112"/>
      <c r="CO403" s="112"/>
    </row>
    <row r="404" spans="1:93" s="161" customFormat="1">
      <c r="A404" s="154"/>
      <c r="B404" s="154"/>
      <c r="C404" s="155" t="s">
        <v>369</v>
      </c>
      <c r="D404" s="155"/>
      <c r="E404" s="155"/>
      <c r="F404" s="155"/>
      <c r="G404" s="154"/>
      <c r="H404" s="154"/>
      <c r="I404" s="154"/>
      <c r="J404" s="156" t="s">
        <v>455</v>
      </c>
      <c r="K404" s="157"/>
      <c r="L404" s="154"/>
      <c r="M404" s="157"/>
      <c r="N404" s="154"/>
      <c r="O404" s="157"/>
      <c r="P404" s="154"/>
      <c r="Q404" s="157"/>
      <c r="R404" s="154"/>
      <c r="S404" s="157"/>
      <c r="T404" s="154"/>
      <c r="U404" s="157"/>
      <c r="V404" s="154"/>
      <c r="W404" s="157"/>
      <c r="X404" s="154"/>
      <c r="Y404" s="157"/>
      <c r="Z404" s="154"/>
      <c r="AA404" s="157"/>
      <c r="AB404" s="154"/>
      <c r="AC404" s="157"/>
      <c r="AD404" s="154"/>
      <c r="AE404" s="157"/>
      <c r="AF404" s="157"/>
      <c r="AG404" s="157"/>
      <c r="AH404" s="154"/>
      <c r="AI404" s="157"/>
      <c r="AJ404" s="154"/>
      <c r="AK404" s="157"/>
      <c r="AL404" s="154"/>
      <c r="AM404" s="157"/>
      <c r="AN404" s="163"/>
      <c r="AO404" s="154"/>
      <c r="AP404" s="154"/>
      <c r="AQ404" s="154"/>
      <c r="AR404" s="154"/>
      <c r="AS404" s="154"/>
      <c r="AT404" s="185"/>
      <c r="AU404" s="154"/>
      <c r="AV404" s="185"/>
      <c r="AW404" s="154"/>
      <c r="AX404" s="158"/>
      <c r="AY404" s="159"/>
      <c r="AZ404" s="154"/>
      <c r="BA404" s="154"/>
      <c r="BB404" s="154"/>
      <c r="BC404" s="154"/>
      <c r="BD404" s="160"/>
      <c r="BE404" s="154"/>
      <c r="BF404" s="154"/>
      <c r="BG404" s="154"/>
      <c r="BH404" s="154"/>
      <c r="BI404" s="160"/>
      <c r="BK404" s="162"/>
      <c r="BL404" s="150"/>
      <c r="BM404" s="162"/>
      <c r="BN404" s="162"/>
      <c r="BO404" s="162"/>
      <c r="BP404" s="162"/>
      <c r="BQ404" s="162"/>
      <c r="BR404" s="162"/>
      <c r="BS404" s="162"/>
      <c r="BT404" s="162"/>
      <c r="BU404" s="162"/>
      <c r="BV404" s="162"/>
      <c r="BW404" s="162"/>
      <c r="BX404" s="162"/>
      <c r="BY404" s="162"/>
      <c r="BZ404" s="162"/>
      <c r="CA404" s="162"/>
      <c r="CB404" s="162"/>
      <c r="CC404" s="162"/>
      <c r="CD404" s="162"/>
      <c r="CE404" s="162"/>
      <c r="CF404" s="162"/>
      <c r="CG404" s="162"/>
      <c r="CH404" s="162"/>
      <c r="CI404" s="162"/>
      <c r="CJ404" s="162"/>
      <c r="CK404" s="162"/>
      <c r="CL404" s="162"/>
      <c r="CM404" s="162"/>
      <c r="CN404" s="162"/>
      <c r="CO404" s="162"/>
    </row>
    <row r="405" spans="1:93" s="161" customFormat="1">
      <c r="A405" s="154"/>
      <c r="B405" s="154"/>
      <c r="C405" s="155" t="s">
        <v>513</v>
      </c>
      <c r="D405" s="155"/>
      <c r="E405" s="155"/>
      <c r="F405" s="155"/>
      <c r="G405" s="154"/>
      <c r="H405" s="154"/>
      <c r="I405" s="154"/>
      <c r="J405" s="156" t="s">
        <v>646</v>
      </c>
      <c r="K405" s="157"/>
      <c r="L405" s="154"/>
      <c r="M405" s="157"/>
      <c r="N405" s="154"/>
      <c r="O405" s="157"/>
      <c r="P405" s="154"/>
      <c r="Q405" s="157"/>
      <c r="R405" s="154"/>
      <c r="S405" s="157"/>
      <c r="T405" s="154"/>
      <c r="U405" s="157"/>
      <c r="V405" s="154"/>
      <c r="W405" s="157"/>
      <c r="X405" s="154"/>
      <c r="Y405" s="157"/>
      <c r="Z405" s="154"/>
      <c r="AA405" s="157"/>
      <c r="AB405" s="154"/>
      <c r="AC405" s="157"/>
      <c r="AD405" s="154"/>
      <c r="AE405" s="157"/>
      <c r="AF405" s="157"/>
      <c r="AG405" s="157"/>
      <c r="AH405" s="154"/>
      <c r="AI405" s="157"/>
      <c r="AJ405" s="154"/>
      <c r="AK405" s="157"/>
      <c r="AL405" s="154"/>
      <c r="AM405" s="157"/>
      <c r="AN405" s="163"/>
      <c r="AO405" s="154"/>
      <c r="AP405" s="154"/>
      <c r="AQ405" s="154"/>
      <c r="AR405" s="154"/>
      <c r="AS405" s="154"/>
      <c r="AT405" s="185"/>
      <c r="AU405" s="154"/>
      <c r="AV405" s="185"/>
      <c r="AW405" s="154"/>
      <c r="AX405" s="158"/>
      <c r="AY405" s="159"/>
      <c r="AZ405" s="154"/>
      <c r="BA405" s="154"/>
      <c r="BB405" s="154"/>
      <c r="BC405" s="154"/>
      <c r="BD405" s="160"/>
      <c r="BE405" s="154"/>
      <c r="BF405" s="154"/>
      <c r="BG405" s="154"/>
      <c r="BH405" s="154"/>
      <c r="BI405" s="160"/>
      <c r="BK405" s="162"/>
      <c r="BL405" s="150"/>
      <c r="BM405" s="162"/>
      <c r="BN405" s="162"/>
      <c r="BO405" s="162"/>
      <c r="BP405" s="162"/>
      <c r="BQ405" s="162"/>
      <c r="BR405" s="162"/>
      <c r="BS405" s="162"/>
      <c r="BT405" s="162"/>
      <c r="BU405" s="162"/>
      <c r="BV405" s="162"/>
      <c r="BW405" s="162"/>
      <c r="BX405" s="162"/>
      <c r="BY405" s="162"/>
      <c r="BZ405" s="162"/>
      <c r="CA405" s="162"/>
      <c r="CB405" s="162"/>
      <c r="CC405" s="162"/>
      <c r="CD405" s="162"/>
      <c r="CE405" s="162"/>
      <c r="CF405" s="162"/>
      <c r="CG405" s="162"/>
      <c r="CH405" s="162"/>
      <c r="CI405" s="162"/>
      <c r="CJ405" s="162"/>
      <c r="CK405" s="162"/>
      <c r="CL405" s="162"/>
      <c r="CM405" s="162"/>
      <c r="CN405" s="162"/>
      <c r="CO405" s="162"/>
    </row>
    <row r="406" spans="1:93" s="111" customFormat="1">
      <c r="A406" s="113">
        <v>133</v>
      </c>
      <c r="B406" s="113">
        <v>40010146</v>
      </c>
      <c r="C406" s="126" t="s">
        <v>176</v>
      </c>
      <c r="D406" s="126" t="s">
        <v>208</v>
      </c>
      <c r="E406" s="126" t="s">
        <v>185</v>
      </c>
      <c r="F406" s="126" t="s">
        <v>181</v>
      </c>
      <c r="G406" s="113">
        <v>45</v>
      </c>
      <c r="H406" s="113">
        <v>4</v>
      </c>
      <c r="I406" s="113" t="s">
        <v>283</v>
      </c>
      <c r="J406" s="113">
        <v>1</v>
      </c>
      <c r="K406" s="114">
        <f>IF(J406=0,0,IF(J406&lt;10,1,IF(MOD(J406,30)&lt;10,ROUNDDOWN(J406/30,0),ROUNDUP(J406/30,0))))</f>
        <v>1</v>
      </c>
      <c r="L406" s="113">
        <v>3</v>
      </c>
      <c r="M406" s="114">
        <f>IF(L406=0,0,IF(L406&lt;10,1,IF(MOD(L406,30)&lt;10,ROUNDDOWN(L406/30,0),ROUNDUP(L406/30,0))))</f>
        <v>1</v>
      </c>
      <c r="N406" s="113">
        <v>9</v>
      </c>
      <c r="O406" s="114">
        <f>IF(N406=0,0,IF(N406&lt;10,1,IF(MOD(N406,30)&lt;10,ROUNDDOWN(N406/30,0),ROUNDUP(N406/30,0))))</f>
        <v>1</v>
      </c>
      <c r="P406" s="113">
        <v>4</v>
      </c>
      <c r="Q406" s="114">
        <f>IF(P406=0,0,IF(P406&lt;10,1,IF(MOD(P406,40)&lt;10,ROUNDDOWN(P406/40,0),ROUNDUP(P406/40,0))))</f>
        <v>1</v>
      </c>
      <c r="R406" s="113">
        <v>11</v>
      </c>
      <c r="S406" s="114">
        <f>IF(R406=0,0,IF(R406&lt;10,1,IF(MOD(R406,40)&lt;10,ROUNDDOWN(R406/40,0),ROUNDUP(R406/40,0))))</f>
        <v>1</v>
      </c>
      <c r="T406" s="113">
        <v>10</v>
      </c>
      <c r="U406" s="114">
        <f>IF(T406=0,0,IF(T406&lt;10,1,IF(MOD(T406,40)&lt;10,ROUNDDOWN(T406/40,0),ROUNDUP(T406/40,0))))</f>
        <v>1</v>
      </c>
      <c r="V406" s="113">
        <v>9</v>
      </c>
      <c r="W406" s="114">
        <f>IF(V406=0,0,IF(V406&lt;10,1,IF(MOD(V406,40)&lt;10,ROUNDDOWN(V406/40,0),ROUNDUP(V406/40,0))))</f>
        <v>1</v>
      </c>
      <c r="X406" s="113">
        <v>7</v>
      </c>
      <c r="Y406" s="114">
        <f>IF(X406=0,0,IF(X406&lt;10,1,IF(MOD(X406,40)&lt;10,ROUNDDOWN(X406/40,0),ROUNDUP(X406/40,0))))</f>
        <v>1</v>
      </c>
      <c r="Z406" s="113">
        <v>13</v>
      </c>
      <c r="AA406" s="114">
        <f>IF(Z406=0,0,IF(Z406&lt;10,1,IF(MOD(Z406,40)&lt;10,ROUNDDOWN(Z406/40,0),ROUNDUP(Z406/40,0))))</f>
        <v>1</v>
      </c>
      <c r="AB406" s="113"/>
      <c r="AC406" s="114">
        <f>IF(AB406=0,0,IF(AB406&lt;10,1,IF(MOD(AB406,40)&lt;10,ROUNDDOWN(AB406/40,0),ROUNDUP(AB406/40,0))))</f>
        <v>0</v>
      </c>
      <c r="AD406" s="113"/>
      <c r="AE406" s="114">
        <f>IF(AD406=0,0,IF(AD406&lt;10,1,IF(MOD(AD406,40)&lt;10,ROUNDDOWN(AD406/40,0),ROUNDUP(AD406/40,0))))</f>
        <v>0</v>
      </c>
      <c r="AF406" s="114"/>
      <c r="AG406" s="114">
        <f>IF(AF406=0,0,IF(AF406&lt;10,1,IF(MOD(AF406,40)&lt;10,ROUNDDOWN(AF406/40,0),ROUNDUP(AF406/40,0))))</f>
        <v>0</v>
      </c>
      <c r="AH406" s="113"/>
      <c r="AI406" s="114">
        <f>IF(AH406=0,0,IF(AH406&lt;10,1,IF(MOD(AH406,40)&lt;10,ROUNDDOWN(AH406/40,0),ROUNDUP(AH406/40,0))))</f>
        <v>0</v>
      </c>
      <c r="AJ406" s="113"/>
      <c r="AK406" s="114">
        <f>IF(AJ406=0,0,IF(AJ406&lt;10,1,IF(MOD(AJ406,40)&lt;10,ROUNDDOWN(AJ406/40,0),ROUNDUP(AJ406/40,0))))</f>
        <v>0</v>
      </c>
      <c r="AL406" s="113"/>
      <c r="AM406" s="114">
        <f>IF(AL406=0,0,IF(AL406&lt;10,1,IF(MOD(AL406,40)&lt;10,ROUNDDOWN(AL406/40,0),ROUNDUP(AL406/40,0))))</f>
        <v>0</v>
      </c>
      <c r="AN406" s="113">
        <f>SUM(J406+L406+N406+P406+R406+T406+V406+X406+Z406+AB406+AD406+AF406+AH406+AJ406+AL406)</f>
        <v>67</v>
      </c>
      <c r="AO406" s="113">
        <f>SUM(K406+M406+O406+Q406+S406+U406+W406+Y406+AA406+AC406+AE406+AG406+AI406+AK406+AM406)</f>
        <v>9</v>
      </c>
      <c r="AP406" s="113">
        <v>1</v>
      </c>
      <c r="AQ406" s="113">
        <v>5</v>
      </c>
      <c r="AR406" s="113">
        <f>SUM(AP406:AQ406)</f>
        <v>6</v>
      </c>
      <c r="AS406" s="142">
        <v>0</v>
      </c>
      <c r="AT406" s="185">
        <v>1</v>
      </c>
      <c r="AU406" s="142">
        <v>5</v>
      </c>
      <c r="AV406" s="185">
        <v>0</v>
      </c>
      <c r="AW406" s="142">
        <f>SUM(AS406:AV406)</f>
        <v>6</v>
      </c>
      <c r="AX406" s="128">
        <f>IF(AN406&lt;=0,0,IF(AN406&lt;=359,1,IF(AN406&lt;=719,2,IF(AN406&lt;=1079,3,IF(AN406&lt;=1679,4,IF(AN406&lt;=1680,5,IF(AN406&lt;=1680,1,5)))))))</f>
        <v>1</v>
      </c>
      <c r="AY406" s="129">
        <f>IF(AN406&gt;120,ROUND(((((K406+M406+O406)*30)+(J406+L406+N406))/50+(((Q406+S406+U406+W406+Y406+AA406)*40)+(P406+R406+T406+V406+X406+Z406))/50+(AC406+AE406+AG406+AI406+AK406+AM406)*2),0),IF((J406+L406+N406+P406+R406+T406+V406+X406+Z406)&lt;=0,0,IF((J406+L406+N406+P406+R406+T406+V406+X406+Z406)&lt;=20,1,IF((J406+L406+N406+P406+R406+T406+V406+X406+Z406)&lt;=40,2,IF((J406+L406+N406+P406+R406+T406+V406+X406+Z406)&lt;=60,3,IF((J406+L406+N406+P406+R406+T406+V406+X406+Z406)&lt;=80,4,IF((J406+L406+N406+P406+R406+T406+V406+X406+Z406)&lt;=100,5,IF((J406+L406+N406+P406+R406+T406+V406+X406+Z406)&lt;=120,6,0)))))))+((AC406+AE406+AG406+AI406+AK406+AM406)*2))</f>
        <v>4</v>
      </c>
      <c r="AZ406" s="113">
        <f>SUM(AX406:AY406)</f>
        <v>5</v>
      </c>
      <c r="BA406" s="113">
        <f>SUM(AP406)-AX406</f>
        <v>0</v>
      </c>
      <c r="BB406" s="113">
        <f>SUM(AQ406)-AY406</f>
        <v>1</v>
      </c>
      <c r="BC406" s="113">
        <f>SUM(AR406)-AZ406</f>
        <v>1</v>
      </c>
      <c r="BD406" s="130">
        <f>SUM(BC406)/AZ406*100</f>
        <v>20</v>
      </c>
      <c r="BE406" s="113">
        <v>0</v>
      </c>
      <c r="BF406" s="113"/>
      <c r="BG406" s="113"/>
      <c r="BH406" s="113">
        <f>SUM(BC406)-BE406-BF406+BG406</f>
        <v>1</v>
      </c>
      <c r="BI406" s="130">
        <f>SUM(BH406)/AZ406*100</f>
        <v>20</v>
      </c>
      <c r="BK406" s="112"/>
      <c r="BL406" s="150"/>
      <c r="BM406" s="112"/>
      <c r="BN406" s="112"/>
      <c r="BO406" s="112"/>
      <c r="BP406" s="112"/>
      <c r="BQ406" s="112"/>
      <c r="BR406" s="112"/>
      <c r="BS406" s="112"/>
      <c r="BT406" s="112"/>
      <c r="BU406" s="112"/>
      <c r="BV406" s="112"/>
      <c r="BW406" s="112"/>
      <c r="BX406" s="112"/>
      <c r="BY406" s="112"/>
      <c r="BZ406" s="112"/>
      <c r="CA406" s="112"/>
      <c r="CB406" s="112"/>
      <c r="CC406" s="112"/>
      <c r="CD406" s="112"/>
      <c r="CE406" s="112"/>
      <c r="CF406" s="112"/>
      <c r="CG406" s="112"/>
      <c r="CH406" s="112"/>
      <c r="CI406" s="112"/>
      <c r="CJ406" s="112"/>
      <c r="CK406" s="112"/>
      <c r="CL406" s="112"/>
      <c r="CM406" s="112"/>
      <c r="CN406" s="112"/>
      <c r="CO406" s="112"/>
    </row>
    <row r="407" spans="1:93" s="161" customFormat="1">
      <c r="A407" s="154"/>
      <c r="B407" s="154"/>
      <c r="C407" s="155" t="s">
        <v>369</v>
      </c>
      <c r="D407" s="155"/>
      <c r="E407" s="155"/>
      <c r="F407" s="155"/>
      <c r="G407" s="154"/>
      <c r="H407" s="154"/>
      <c r="I407" s="154"/>
      <c r="J407" s="156" t="s">
        <v>482</v>
      </c>
      <c r="K407" s="157"/>
      <c r="L407" s="154"/>
      <c r="M407" s="157"/>
      <c r="N407" s="154"/>
      <c r="O407" s="157"/>
      <c r="P407" s="154"/>
      <c r="Q407" s="157"/>
      <c r="R407" s="154"/>
      <c r="S407" s="157"/>
      <c r="T407" s="154"/>
      <c r="U407" s="157"/>
      <c r="V407" s="154"/>
      <c r="W407" s="157"/>
      <c r="X407" s="154"/>
      <c r="Y407" s="157"/>
      <c r="Z407" s="154"/>
      <c r="AA407" s="157"/>
      <c r="AB407" s="154"/>
      <c r="AC407" s="157"/>
      <c r="AD407" s="154"/>
      <c r="AE407" s="157"/>
      <c r="AF407" s="157"/>
      <c r="AG407" s="157"/>
      <c r="AH407" s="154"/>
      <c r="AI407" s="157"/>
      <c r="AJ407" s="154"/>
      <c r="AK407" s="157"/>
      <c r="AL407" s="154"/>
      <c r="AM407" s="157"/>
      <c r="AN407" s="163"/>
      <c r="AO407" s="154"/>
      <c r="AP407" s="154"/>
      <c r="AQ407" s="154"/>
      <c r="AR407" s="154"/>
      <c r="AS407" s="154"/>
      <c r="AT407" s="185"/>
      <c r="AU407" s="154"/>
      <c r="AV407" s="185"/>
      <c r="AW407" s="154"/>
      <c r="AX407" s="158"/>
      <c r="AY407" s="159"/>
      <c r="AZ407" s="154"/>
      <c r="BA407" s="154"/>
      <c r="BB407" s="154"/>
      <c r="BC407" s="154"/>
      <c r="BD407" s="160"/>
      <c r="BE407" s="154"/>
      <c r="BF407" s="154"/>
      <c r="BG407" s="154"/>
      <c r="BH407" s="154"/>
      <c r="BI407" s="160"/>
      <c r="BK407" s="162"/>
      <c r="BL407" s="150"/>
      <c r="BM407" s="162"/>
      <c r="BN407" s="162"/>
      <c r="BO407" s="162"/>
      <c r="BP407" s="162"/>
      <c r="BQ407" s="162"/>
      <c r="BR407" s="162"/>
      <c r="BS407" s="162"/>
      <c r="BT407" s="162"/>
      <c r="BU407" s="162"/>
      <c r="BV407" s="162"/>
      <c r="BW407" s="162"/>
      <c r="BX407" s="162"/>
      <c r="BY407" s="162"/>
      <c r="BZ407" s="162"/>
      <c r="CA407" s="162"/>
      <c r="CB407" s="162"/>
      <c r="CC407" s="162"/>
      <c r="CD407" s="162"/>
      <c r="CE407" s="162"/>
      <c r="CF407" s="162"/>
      <c r="CG407" s="162"/>
      <c r="CH407" s="162"/>
      <c r="CI407" s="162"/>
      <c r="CJ407" s="162"/>
      <c r="CK407" s="162"/>
      <c r="CL407" s="162"/>
      <c r="CM407" s="162"/>
      <c r="CN407" s="162"/>
      <c r="CO407" s="162"/>
    </row>
    <row r="408" spans="1:93" s="161" customFormat="1">
      <c r="A408" s="154"/>
      <c r="B408" s="154"/>
      <c r="C408" s="155" t="s">
        <v>513</v>
      </c>
      <c r="D408" s="155"/>
      <c r="E408" s="155"/>
      <c r="F408" s="155"/>
      <c r="G408" s="154"/>
      <c r="H408" s="154"/>
      <c r="I408" s="154"/>
      <c r="J408" s="156" t="s">
        <v>649</v>
      </c>
      <c r="K408" s="157"/>
      <c r="L408" s="154"/>
      <c r="M408" s="157"/>
      <c r="N408" s="154"/>
      <c r="O408" s="157"/>
      <c r="P408" s="154"/>
      <c r="Q408" s="157"/>
      <c r="R408" s="154"/>
      <c r="S408" s="157"/>
      <c r="T408" s="154"/>
      <c r="U408" s="157"/>
      <c r="V408" s="154"/>
      <c r="W408" s="157"/>
      <c r="X408" s="154"/>
      <c r="Y408" s="157"/>
      <c r="Z408" s="154"/>
      <c r="AA408" s="157"/>
      <c r="AB408" s="154"/>
      <c r="AC408" s="157"/>
      <c r="AD408" s="154"/>
      <c r="AE408" s="157"/>
      <c r="AF408" s="157"/>
      <c r="AG408" s="157"/>
      <c r="AH408" s="154"/>
      <c r="AI408" s="157"/>
      <c r="AJ408" s="154"/>
      <c r="AK408" s="157"/>
      <c r="AL408" s="154"/>
      <c r="AM408" s="157"/>
      <c r="AN408" s="163"/>
      <c r="AO408" s="154"/>
      <c r="AP408" s="154"/>
      <c r="AQ408" s="154"/>
      <c r="AR408" s="154"/>
      <c r="AS408" s="154"/>
      <c r="AT408" s="185"/>
      <c r="AU408" s="154"/>
      <c r="AV408" s="185"/>
      <c r="AW408" s="154"/>
      <c r="AX408" s="158"/>
      <c r="AY408" s="159"/>
      <c r="AZ408" s="154"/>
      <c r="BA408" s="154"/>
      <c r="BB408" s="154"/>
      <c r="BC408" s="154"/>
      <c r="BD408" s="160"/>
      <c r="BE408" s="154"/>
      <c r="BF408" s="154"/>
      <c r="BG408" s="154"/>
      <c r="BH408" s="154"/>
      <c r="BI408" s="160"/>
      <c r="BK408" s="162"/>
      <c r="BL408" s="150"/>
      <c r="BM408" s="162"/>
      <c r="BN408" s="162"/>
      <c r="BO408" s="162"/>
      <c r="BP408" s="162"/>
      <c r="BQ408" s="162"/>
      <c r="BR408" s="162"/>
      <c r="BS408" s="162"/>
      <c r="BT408" s="162"/>
      <c r="BU408" s="162"/>
      <c r="BV408" s="162"/>
      <c r="BW408" s="162"/>
      <c r="BX408" s="162"/>
      <c r="BY408" s="162"/>
      <c r="BZ408" s="162"/>
      <c r="CA408" s="162"/>
      <c r="CB408" s="162"/>
      <c r="CC408" s="162"/>
      <c r="CD408" s="162"/>
      <c r="CE408" s="162"/>
      <c r="CF408" s="162"/>
      <c r="CG408" s="162"/>
      <c r="CH408" s="162"/>
      <c r="CI408" s="162"/>
      <c r="CJ408" s="162"/>
      <c r="CK408" s="162"/>
      <c r="CL408" s="162"/>
      <c r="CM408" s="162"/>
      <c r="CN408" s="162"/>
      <c r="CO408" s="162"/>
    </row>
    <row r="409" spans="1:93" s="111" customFormat="1">
      <c r="A409" s="113">
        <v>134</v>
      </c>
      <c r="B409" s="113">
        <v>40010138</v>
      </c>
      <c r="C409" s="126" t="s">
        <v>140</v>
      </c>
      <c r="D409" s="126" t="s">
        <v>206</v>
      </c>
      <c r="E409" s="126" t="s">
        <v>185</v>
      </c>
      <c r="F409" s="126" t="s">
        <v>181</v>
      </c>
      <c r="G409" s="113">
        <v>34</v>
      </c>
      <c r="H409" s="113">
        <v>4</v>
      </c>
      <c r="I409" s="113" t="s">
        <v>283</v>
      </c>
      <c r="J409" s="113">
        <v>0</v>
      </c>
      <c r="K409" s="114">
        <f>IF(J409=0,0,IF(J409&lt;10,1,IF(MOD(J409,30)&lt;10,ROUNDDOWN(J409/30,0),ROUNDUP(J409/30,0))))</f>
        <v>0</v>
      </c>
      <c r="L409" s="113">
        <v>8</v>
      </c>
      <c r="M409" s="114">
        <f>IF(L409=0,0,IF(L409&lt;10,1,IF(MOD(L409,30)&lt;10,ROUNDDOWN(L409/30,0),ROUNDUP(L409/30,0))))</f>
        <v>1</v>
      </c>
      <c r="N409" s="113">
        <v>10</v>
      </c>
      <c r="O409" s="114">
        <f>IF(N409=0,0,IF(N409&lt;10,1,IF(MOD(N409,30)&lt;10,ROUNDDOWN(N409/30,0),ROUNDUP(N409/30,0))))</f>
        <v>1</v>
      </c>
      <c r="P409" s="113">
        <v>16</v>
      </c>
      <c r="Q409" s="114">
        <f>IF(P409=0,0,IF(P409&lt;10,1,IF(MOD(P409,40)&lt;10,ROUNDDOWN(P409/40,0),ROUNDUP(P409/40,0))))</f>
        <v>1</v>
      </c>
      <c r="R409" s="113">
        <v>6</v>
      </c>
      <c r="S409" s="114">
        <f>IF(R409=0,0,IF(R409&lt;10,1,IF(MOD(R409,40)&lt;10,ROUNDDOWN(R409/40,0),ROUNDUP(R409/40,0))))</f>
        <v>1</v>
      </c>
      <c r="T409" s="113">
        <v>8</v>
      </c>
      <c r="U409" s="114">
        <f>IF(T409=0,0,IF(T409&lt;10,1,IF(MOD(T409,40)&lt;10,ROUNDDOWN(T409/40,0),ROUNDUP(T409/40,0))))</f>
        <v>1</v>
      </c>
      <c r="V409" s="113">
        <v>9</v>
      </c>
      <c r="W409" s="114">
        <f>IF(V409=0,0,IF(V409&lt;10,1,IF(MOD(V409,40)&lt;10,ROUNDDOWN(V409/40,0),ROUNDUP(V409/40,0))))</f>
        <v>1</v>
      </c>
      <c r="X409" s="113">
        <v>13</v>
      </c>
      <c r="Y409" s="114">
        <f>IF(X409=0,0,IF(X409&lt;10,1,IF(MOD(X409,40)&lt;10,ROUNDDOWN(X409/40,0),ROUNDUP(X409/40,0))))</f>
        <v>1</v>
      </c>
      <c r="Z409" s="113">
        <v>10</v>
      </c>
      <c r="AA409" s="114">
        <f>IF(Z409=0,0,IF(Z409&lt;10,1,IF(MOD(Z409,40)&lt;10,ROUNDDOWN(Z409/40,0),ROUNDUP(Z409/40,0))))</f>
        <v>1</v>
      </c>
      <c r="AB409" s="113"/>
      <c r="AC409" s="114">
        <f>IF(AB409=0,0,IF(AB409&lt;10,1,IF(MOD(AB409,40)&lt;10,ROUNDDOWN(AB409/40,0),ROUNDUP(AB409/40,0))))</f>
        <v>0</v>
      </c>
      <c r="AD409" s="113"/>
      <c r="AE409" s="114">
        <f>IF(AD409=0,0,IF(AD409&lt;10,1,IF(MOD(AD409,40)&lt;10,ROUNDDOWN(AD409/40,0),ROUNDUP(AD409/40,0))))</f>
        <v>0</v>
      </c>
      <c r="AF409" s="114"/>
      <c r="AG409" s="114">
        <f>IF(AF409=0,0,IF(AF409&lt;10,1,IF(MOD(AF409,40)&lt;10,ROUNDDOWN(AF409/40,0),ROUNDUP(AF409/40,0))))</f>
        <v>0</v>
      </c>
      <c r="AH409" s="113"/>
      <c r="AI409" s="114">
        <f>IF(AH409=0,0,IF(AH409&lt;10,1,IF(MOD(AH409,40)&lt;10,ROUNDDOWN(AH409/40,0),ROUNDUP(AH409/40,0))))</f>
        <v>0</v>
      </c>
      <c r="AJ409" s="113"/>
      <c r="AK409" s="114">
        <f>IF(AJ409=0,0,IF(AJ409&lt;10,1,IF(MOD(AJ409,40)&lt;10,ROUNDDOWN(AJ409/40,0),ROUNDUP(AJ409/40,0))))</f>
        <v>0</v>
      </c>
      <c r="AL409" s="113"/>
      <c r="AM409" s="114">
        <f>IF(AL409=0,0,IF(AL409&lt;10,1,IF(MOD(AL409,40)&lt;10,ROUNDDOWN(AL409/40,0),ROUNDUP(AL409/40,0))))</f>
        <v>0</v>
      </c>
      <c r="AN409" s="113">
        <f>SUM(J409+L409+N409+P409+R409+T409+V409+X409+Z409+AB409+AD409+AF409+AH409+AJ409+AL409)</f>
        <v>80</v>
      </c>
      <c r="AO409" s="113">
        <f>SUM(K409+M409+O409+Q409+S409+U409+W409+Y409+AA409+AC409+AE409+AG409+AI409+AK409+AM409)</f>
        <v>8</v>
      </c>
      <c r="AP409" s="113">
        <v>1</v>
      </c>
      <c r="AQ409" s="113">
        <v>5</v>
      </c>
      <c r="AR409" s="113">
        <f>SUM(AP409:AQ409)</f>
        <v>6</v>
      </c>
      <c r="AS409" s="142">
        <v>0</v>
      </c>
      <c r="AT409" s="185">
        <v>1</v>
      </c>
      <c r="AU409" s="142">
        <v>5</v>
      </c>
      <c r="AV409" s="185">
        <v>0</v>
      </c>
      <c r="AW409" s="142">
        <f>SUM(AS409:AV409)</f>
        <v>6</v>
      </c>
      <c r="AX409" s="128">
        <f>IF(AN409&lt;=0,0,IF(AN409&lt;=359,1,IF(AN409&lt;=719,2,IF(AN409&lt;=1079,3,IF(AN409&lt;=1679,4,IF(AN409&lt;=1680,5,IF(AN409&lt;=1680,1,5)))))))</f>
        <v>1</v>
      </c>
      <c r="AY409" s="129">
        <f>IF(AN409&gt;120,ROUND(((((K409+M409+O409)*30)+(J409+L409+N409))/50+(((Q409+S409+U409+W409+Y409+AA409)*40)+(P409+R409+T409+V409+X409+Z409))/50+(AC409+AE409+AG409+AI409+AK409+AM409)*2),0),IF((J409+L409+N409+P409+R409+T409+V409+X409+Z409)&lt;=0,0,IF((J409+L409+N409+P409+R409+T409+V409+X409+Z409)&lt;=20,1,IF((J409+L409+N409+P409+R409+T409+V409+X409+Z409)&lt;=40,2,IF((J409+L409+N409+P409+R409+T409+V409+X409+Z409)&lt;=60,3,IF((J409+L409+N409+P409+R409+T409+V409+X409+Z409)&lt;=80,4,IF((J409+L409+N409+P409+R409+T409+V409+X409+Z409)&lt;=100,5,IF((J409+L409+N409+P409+R409+T409+V409+X409+Z409)&lt;=120,6,0)))))))+((AC409+AE409+AG409+AI409+AK409+AM409)*2))</f>
        <v>4</v>
      </c>
      <c r="AZ409" s="113">
        <f>SUM(AX409:AY409)</f>
        <v>5</v>
      </c>
      <c r="BA409" s="113">
        <f>SUM(AP409)-AX409</f>
        <v>0</v>
      </c>
      <c r="BB409" s="113">
        <f>SUM(AQ409)-AY409</f>
        <v>1</v>
      </c>
      <c r="BC409" s="113">
        <f>SUM(AR409)-AZ409</f>
        <v>1</v>
      </c>
      <c r="BD409" s="130">
        <f>SUM(BC409)/AZ409*100</f>
        <v>20</v>
      </c>
      <c r="BE409" s="113">
        <v>0</v>
      </c>
      <c r="BF409" s="113"/>
      <c r="BG409" s="113"/>
      <c r="BH409" s="113">
        <f>SUM(BC409)-BE409-BF409+BG409</f>
        <v>1</v>
      </c>
      <c r="BI409" s="130">
        <f>SUM(BH409)/AZ409*100</f>
        <v>20</v>
      </c>
      <c r="BK409" s="112"/>
      <c r="BL409" s="150"/>
      <c r="BM409" s="112"/>
      <c r="BN409" s="112"/>
      <c r="BO409" s="112"/>
      <c r="BP409" s="112"/>
      <c r="BQ409" s="112"/>
      <c r="BR409" s="112"/>
      <c r="BS409" s="112"/>
      <c r="BT409" s="112"/>
      <c r="BU409" s="112"/>
      <c r="BV409" s="112"/>
      <c r="BW409" s="112"/>
      <c r="BX409" s="112"/>
      <c r="BY409" s="112"/>
      <c r="BZ409" s="112"/>
      <c r="CA409" s="112"/>
      <c r="CB409" s="112"/>
      <c r="CC409" s="112"/>
      <c r="CD409" s="112"/>
      <c r="CE409" s="112"/>
      <c r="CF409" s="112"/>
      <c r="CG409" s="112"/>
      <c r="CH409" s="112"/>
      <c r="CI409" s="112"/>
      <c r="CJ409" s="112"/>
      <c r="CK409" s="112"/>
      <c r="CL409" s="112"/>
      <c r="CM409" s="112"/>
      <c r="CN409" s="112"/>
      <c r="CO409" s="112"/>
    </row>
    <row r="410" spans="1:93" s="161" customFormat="1">
      <c r="A410" s="154"/>
      <c r="B410" s="154"/>
      <c r="C410" s="155" t="s">
        <v>369</v>
      </c>
      <c r="D410" s="155"/>
      <c r="E410" s="155"/>
      <c r="F410" s="155"/>
      <c r="G410" s="154"/>
      <c r="H410" s="154"/>
      <c r="I410" s="154"/>
      <c r="J410" s="156" t="s">
        <v>404</v>
      </c>
      <c r="K410" s="157"/>
      <c r="L410" s="154"/>
      <c r="M410" s="157"/>
      <c r="N410" s="154"/>
      <c r="O410" s="157"/>
      <c r="P410" s="154"/>
      <c r="Q410" s="157"/>
      <c r="R410" s="154"/>
      <c r="S410" s="157"/>
      <c r="T410" s="154"/>
      <c r="U410" s="157"/>
      <c r="V410" s="154"/>
      <c r="W410" s="157"/>
      <c r="X410" s="154"/>
      <c r="Y410" s="157"/>
      <c r="Z410" s="154"/>
      <c r="AA410" s="157"/>
      <c r="AB410" s="154"/>
      <c r="AC410" s="157"/>
      <c r="AD410" s="154"/>
      <c r="AE410" s="157"/>
      <c r="AF410" s="157"/>
      <c r="AG410" s="157"/>
      <c r="AH410" s="154"/>
      <c r="AI410" s="157"/>
      <c r="AJ410" s="154"/>
      <c r="AK410" s="157"/>
      <c r="AL410" s="154"/>
      <c r="AM410" s="157"/>
      <c r="AN410" s="154"/>
      <c r="AO410" s="154"/>
      <c r="AP410" s="154"/>
      <c r="AQ410" s="154"/>
      <c r="AR410" s="154"/>
      <c r="AS410" s="154"/>
      <c r="AT410" s="185"/>
      <c r="AU410" s="154"/>
      <c r="AV410" s="185"/>
      <c r="AW410" s="154"/>
      <c r="AX410" s="158"/>
      <c r="AY410" s="159"/>
      <c r="AZ410" s="154"/>
      <c r="BA410" s="154"/>
      <c r="BB410" s="154"/>
      <c r="BC410" s="154"/>
      <c r="BD410" s="160"/>
      <c r="BE410" s="154"/>
      <c r="BF410" s="154"/>
      <c r="BG410" s="154"/>
      <c r="BH410" s="154"/>
      <c r="BI410" s="160"/>
      <c r="BK410" s="162"/>
      <c r="BL410" s="150"/>
      <c r="BM410" s="162"/>
      <c r="BN410" s="162"/>
      <c r="BO410" s="162"/>
      <c r="BP410" s="162"/>
      <c r="BQ410" s="162"/>
      <c r="BR410" s="162"/>
      <c r="BS410" s="162"/>
      <c r="BT410" s="162"/>
      <c r="BU410" s="162"/>
      <c r="BV410" s="162"/>
      <c r="BW410" s="162"/>
      <c r="BX410" s="162"/>
      <c r="BY410" s="162"/>
      <c r="BZ410" s="162"/>
      <c r="CA410" s="162"/>
      <c r="CB410" s="162"/>
      <c r="CC410" s="162"/>
      <c r="CD410" s="162"/>
      <c r="CE410" s="162"/>
      <c r="CF410" s="162"/>
      <c r="CG410" s="162"/>
      <c r="CH410" s="162"/>
      <c r="CI410" s="162"/>
      <c r="CJ410" s="162"/>
      <c r="CK410" s="162"/>
      <c r="CL410" s="162"/>
      <c r="CM410" s="162"/>
      <c r="CN410" s="162"/>
      <c r="CO410" s="162"/>
    </row>
    <row r="411" spans="1:93" s="161" customFormat="1">
      <c r="A411" s="154"/>
      <c r="B411" s="154"/>
      <c r="C411" s="155" t="s">
        <v>513</v>
      </c>
      <c r="D411" s="155"/>
      <c r="E411" s="155"/>
      <c r="F411" s="155"/>
      <c r="G411" s="154"/>
      <c r="H411" s="154"/>
      <c r="I411" s="154"/>
      <c r="J411" s="156" t="s">
        <v>652</v>
      </c>
      <c r="K411" s="157"/>
      <c r="L411" s="154"/>
      <c r="M411" s="157"/>
      <c r="N411" s="154"/>
      <c r="O411" s="157"/>
      <c r="P411" s="154"/>
      <c r="Q411" s="157"/>
      <c r="R411" s="154"/>
      <c r="S411" s="157"/>
      <c r="T411" s="154"/>
      <c r="U411" s="157"/>
      <c r="V411" s="154"/>
      <c r="W411" s="157"/>
      <c r="X411" s="154"/>
      <c r="Y411" s="157"/>
      <c r="Z411" s="154"/>
      <c r="AA411" s="157"/>
      <c r="AB411" s="154"/>
      <c r="AC411" s="157"/>
      <c r="AD411" s="154"/>
      <c r="AE411" s="157"/>
      <c r="AF411" s="157"/>
      <c r="AG411" s="157"/>
      <c r="AH411" s="154"/>
      <c r="AI411" s="157"/>
      <c r="AJ411" s="154"/>
      <c r="AK411" s="157"/>
      <c r="AL411" s="154"/>
      <c r="AM411" s="157"/>
      <c r="AN411" s="154"/>
      <c r="AO411" s="154"/>
      <c r="AP411" s="154"/>
      <c r="AQ411" s="154"/>
      <c r="AR411" s="154"/>
      <c r="AS411" s="154"/>
      <c r="AT411" s="185"/>
      <c r="AU411" s="154"/>
      <c r="AV411" s="185"/>
      <c r="AW411" s="154"/>
      <c r="AX411" s="158"/>
      <c r="AY411" s="159"/>
      <c r="AZ411" s="154"/>
      <c r="BA411" s="154"/>
      <c r="BB411" s="154"/>
      <c r="BC411" s="154"/>
      <c r="BD411" s="160"/>
      <c r="BE411" s="154"/>
      <c r="BF411" s="154"/>
      <c r="BG411" s="154"/>
      <c r="BH411" s="154"/>
      <c r="BI411" s="160"/>
      <c r="BK411" s="162"/>
      <c r="BL411" s="150"/>
      <c r="BM411" s="162"/>
      <c r="BN411" s="162"/>
      <c r="BO411" s="162"/>
      <c r="BP411" s="162"/>
      <c r="BQ411" s="162"/>
      <c r="BR411" s="162"/>
      <c r="BS411" s="162"/>
      <c r="BT411" s="162"/>
      <c r="BU411" s="162"/>
      <c r="BV411" s="162"/>
      <c r="BW411" s="162"/>
      <c r="BX411" s="162"/>
      <c r="BY411" s="162"/>
      <c r="BZ411" s="162"/>
      <c r="CA411" s="162"/>
      <c r="CB411" s="162"/>
      <c r="CC411" s="162"/>
      <c r="CD411" s="162"/>
      <c r="CE411" s="162"/>
      <c r="CF411" s="162"/>
      <c r="CG411" s="162"/>
      <c r="CH411" s="162"/>
      <c r="CI411" s="162"/>
      <c r="CJ411" s="162"/>
      <c r="CK411" s="162"/>
      <c r="CL411" s="162"/>
      <c r="CM411" s="162"/>
      <c r="CN411" s="162"/>
      <c r="CO411" s="162"/>
    </row>
    <row r="412" spans="1:93" s="111" customFormat="1">
      <c r="A412" s="113">
        <v>135</v>
      </c>
      <c r="B412" s="113">
        <v>40010082</v>
      </c>
      <c r="C412" s="126" t="s">
        <v>77</v>
      </c>
      <c r="D412" s="126" t="s">
        <v>198</v>
      </c>
      <c r="E412" s="126" t="s">
        <v>183</v>
      </c>
      <c r="F412" s="126" t="s">
        <v>181</v>
      </c>
      <c r="G412" s="113">
        <v>5</v>
      </c>
      <c r="H412" s="113">
        <v>1</v>
      </c>
      <c r="I412" s="113" t="s">
        <v>283</v>
      </c>
      <c r="J412" s="113">
        <v>11</v>
      </c>
      <c r="K412" s="114">
        <f>IF(J412=0,0,IF(J412&lt;10,1,IF(MOD(J412,30)&lt;10,ROUNDDOWN(J412/30,0),ROUNDUP(J412/30,0))))</f>
        <v>1</v>
      </c>
      <c r="L412" s="113">
        <v>6</v>
      </c>
      <c r="M412" s="114">
        <f>IF(L412=0,0,IF(L412&lt;10,1,IF(MOD(L412,30)&lt;10,ROUNDDOWN(L412/30,0),ROUNDUP(L412/30,0))))</f>
        <v>1</v>
      </c>
      <c r="N412" s="113">
        <v>18</v>
      </c>
      <c r="O412" s="114">
        <f>IF(N412=0,0,IF(N412&lt;10,1,IF(MOD(N412,30)&lt;10,ROUNDDOWN(N412/30,0),ROUNDUP(N412/30,0))))</f>
        <v>1</v>
      </c>
      <c r="P412" s="113">
        <v>7</v>
      </c>
      <c r="Q412" s="114">
        <f>IF(P412=0,0,IF(P412&lt;10,1,IF(MOD(P412,40)&lt;10,ROUNDDOWN(P412/40,0),ROUNDUP(P412/40,0))))</f>
        <v>1</v>
      </c>
      <c r="R412" s="113">
        <v>12</v>
      </c>
      <c r="S412" s="114">
        <f>IF(R412=0,0,IF(R412&lt;10,1,IF(MOD(R412,40)&lt;10,ROUNDDOWN(R412/40,0),ROUNDUP(R412/40,0))))</f>
        <v>1</v>
      </c>
      <c r="T412" s="113">
        <v>8</v>
      </c>
      <c r="U412" s="114">
        <f>IF(T412=0,0,IF(T412&lt;10,1,IF(MOD(T412,40)&lt;10,ROUNDDOWN(T412/40,0),ROUNDUP(T412/40,0))))</f>
        <v>1</v>
      </c>
      <c r="V412" s="113">
        <v>12</v>
      </c>
      <c r="W412" s="114">
        <f>IF(V412=0,0,IF(V412&lt;10,1,IF(MOD(V412,40)&lt;10,ROUNDDOWN(V412/40,0),ROUNDUP(V412/40,0))))</f>
        <v>1</v>
      </c>
      <c r="X412" s="113">
        <v>11</v>
      </c>
      <c r="Y412" s="114">
        <f>IF(X412=0,0,IF(X412&lt;10,1,IF(MOD(X412,40)&lt;10,ROUNDDOWN(X412/40,0),ROUNDUP(X412/40,0))))</f>
        <v>1</v>
      </c>
      <c r="Z412" s="113">
        <v>16</v>
      </c>
      <c r="AA412" s="114">
        <f>IF(Z412=0,0,IF(Z412&lt;10,1,IF(MOD(Z412,40)&lt;10,ROUNDDOWN(Z412/40,0),ROUNDUP(Z412/40,0))))</f>
        <v>1</v>
      </c>
      <c r="AB412" s="113"/>
      <c r="AC412" s="114">
        <f>IF(AB412=0,0,IF(AB412&lt;10,1,IF(MOD(AB412,40)&lt;10,ROUNDDOWN(AB412/40,0),ROUNDUP(AB412/40,0))))</f>
        <v>0</v>
      </c>
      <c r="AD412" s="113"/>
      <c r="AE412" s="114">
        <f>IF(AD412=0,0,IF(AD412&lt;10,1,IF(MOD(AD412,40)&lt;10,ROUNDDOWN(AD412/40,0),ROUNDUP(AD412/40,0))))</f>
        <v>0</v>
      </c>
      <c r="AF412" s="114"/>
      <c r="AG412" s="114">
        <f>IF(AF412=0,0,IF(AF412&lt;10,1,IF(MOD(AF412,40)&lt;10,ROUNDDOWN(AF412/40,0),ROUNDUP(AF412/40,0))))</f>
        <v>0</v>
      </c>
      <c r="AH412" s="113"/>
      <c r="AI412" s="114">
        <f>IF(AH412=0,0,IF(AH412&lt;10,1,IF(MOD(AH412,40)&lt;10,ROUNDDOWN(AH412/40,0),ROUNDUP(AH412/40,0))))</f>
        <v>0</v>
      </c>
      <c r="AJ412" s="113"/>
      <c r="AK412" s="114">
        <f>IF(AJ412=0,0,IF(AJ412&lt;10,1,IF(MOD(AJ412,40)&lt;10,ROUNDDOWN(AJ412/40,0),ROUNDUP(AJ412/40,0))))</f>
        <v>0</v>
      </c>
      <c r="AL412" s="113"/>
      <c r="AM412" s="114">
        <f>IF(AL412=0,0,IF(AL412&lt;10,1,IF(MOD(AL412,40)&lt;10,ROUNDDOWN(AL412/40,0),ROUNDUP(AL412/40,0))))</f>
        <v>0</v>
      </c>
      <c r="AN412" s="113">
        <f>SUM(J412+L412+N412+P412+R412+T412+V412+X412+Z412+AB412+AD412+AF412+AH412+AJ412+AL412)</f>
        <v>101</v>
      </c>
      <c r="AO412" s="113">
        <f>SUM(K412+M412+O412+Q412+S412+U412+W412+Y412+AA412+AC412+AE412+AG412+AI412+AK412+AM412)</f>
        <v>9</v>
      </c>
      <c r="AP412" s="113">
        <v>1</v>
      </c>
      <c r="AQ412" s="113">
        <v>7</v>
      </c>
      <c r="AR412" s="113">
        <f>SUM(AP412:AQ412)</f>
        <v>8</v>
      </c>
      <c r="AS412" s="142">
        <v>1</v>
      </c>
      <c r="AT412" s="185">
        <v>0</v>
      </c>
      <c r="AU412" s="142">
        <v>7</v>
      </c>
      <c r="AV412" s="185">
        <v>0</v>
      </c>
      <c r="AW412" s="142">
        <f>SUM(AS412:AV412)</f>
        <v>8</v>
      </c>
      <c r="AX412" s="128">
        <f>IF(AN412&lt;=0,0,IF(AN412&lt;=359,1,IF(AN412&lt;=719,2,IF(AN412&lt;=1079,3,IF(AN412&lt;=1679,4,IF(AN412&lt;=1680,5,IF(AN412&lt;=1680,1,5)))))))</f>
        <v>1</v>
      </c>
      <c r="AY412" s="129">
        <f>IF(AN412&gt;120,ROUND(((((K412+M412+O412)*30)+(J412+L412+N412))/50+(((Q412+S412+U412+W412+Y412+AA412)*40)+(P412+R412+T412+V412+X412+Z412))/50+(AC412+AE412+AG412+AI412+AK412+AM412)*2),0),IF((J412+L412+N412+P412+R412+T412+V412+X412+Z412)&lt;=0,0,IF((J412+L412+N412+P412+R412+T412+V412+X412+Z412)&lt;=20,1,IF((J412+L412+N412+P412+R412+T412+V412+X412+Z412)&lt;=40,2,IF((J412+L412+N412+P412+R412+T412+V412+X412+Z412)&lt;=60,3,IF((J412+L412+N412+P412+R412+T412+V412+X412+Z412)&lt;=80,4,IF((J412+L412+N412+P412+R412+T412+V412+X412+Z412)&lt;=100,5,IF((J412+L412+N412+P412+R412+T412+V412+X412+Z412)&lt;=120,6,0)))))))+((AC412+AE412+AG412+AI412+AK412+AM412)*2))</f>
        <v>6</v>
      </c>
      <c r="AZ412" s="113">
        <f>SUM(AX412:AY412)</f>
        <v>7</v>
      </c>
      <c r="BA412" s="113">
        <f>SUM(AP412)-AX412</f>
        <v>0</v>
      </c>
      <c r="BB412" s="113">
        <f>SUM(AQ412)-AY412</f>
        <v>1</v>
      </c>
      <c r="BC412" s="113">
        <f>SUM(AR412)-AZ412</f>
        <v>1</v>
      </c>
      <c r="BD412" s="130">
        <f>SUM(BC412)/AZ412*100</f>
        <v>14.285714285714285</v>
      </c>
      <c r="BE412" s="113">
        <v>2</v>
      </c>
      <c r="BF412" s="113"/>
      <c r="BG412" s="113"/>
      <c r="BH412" s="113">
        <f>SUM(BC412)-BE412-BF412+BG412</f>
        <v>-1</v>
      </c>
      <c r="BI412" s="130">
        <f>SUM(BH412)/AZ412*100</f>
        <v>-14.285714285714285</v>
      </c>
      <c r="BK412" s="112"/>
      <c r="BL412" s="150"/>
      <c r="BM412" s="112"/>
      <c r="BN412" s="112"/>
      <c r="BO412" s="112"/>
      <c r="BP412" s="112"/>
      <c r="BQ412" s="112"/>
      <c r="BR412" s="112"/>
      <c r="BS412" s="112"/>
      <c r="BT412" s="112"/>
      <c r="BU412" s="112"/>
      <c r="BV412" s="112"/>
      <c r="BW412" s="112"/>
      <c r="BX412" s="112"/>
      <c r="BY412" s="112"/>
      <c r="BZ412" s="112"/>
      <c r="CA412" s="112"/>
      <c r="CB412" s="112"/>
      <c r="CC412" s="112"/>
      <c r="CD412" s="112"/>
      <c r="CE412" s="112"/>
      <c r="CF412" s="112"/>
      <c r="CG412" s="112"/>
      <c r="CH412" s="112"/>
      <c r="CI412" s="112"/>
      <c r="CJ412" s="112"/>
      <c r="CK412" s="112"/>
      <c r="CL412" s="112"/>
      <c r="CM412" s="112"/>
      <c r="CN412" s="112"/>
      <c r="CO412" s="112"/>
    </row>
    <row r="413" spans="1:93" s="161" customFormat="1">
      <c r="A413" s="154"/>
      <c r="B413" s="154"/>
      <c r="C413" s="155" t="s">
        <v>369</v>
      </c>
      <c r="D413" s="155"/>
      <c r="E413" s="155"/>
      <c r="F413" s="155"/>
      <c r="G413" s="154"/>
      <c r="H413" s="154"/>
      <c r="I413" s="154"/>
      <c r="J413" s="156" t="s">
        <v>491</v>
      </c>
      <c r="K413" s="157"/>
      <c r="L413" s="154"/>
      <c r="M413" s="157"/>
      <c r="N413" s="154"/>
      <c r="O413" s="157"/>
      <c r="P413" s="154"/>
      <c r="Q413" s="157"/>
      <c r="R413" s="154"/>
      <c r="S413" s="157"/>
      <c r="T413" s="154"/>
      <c r="U413" s="157"/>
      <c r="V413" s="154"/>
      <c r="W413" s="157"/>
      <c r="X413" s="154"/>
      <c r="Y413" s="157"/>
      <c r="Z413" s="154"/>
      <c r="AA413" s="157"/>
      <c r="AB413" s="154"/>
      <c r="AC413" s="157"/>
      <c r="AD413" s="154"/>
      <c r="AE413" s="157"/>
      <c r="AF413" s="157"/>
      <c r="AG413" s="157"/>
      <c r="AH413" s="154"/>
      <c r="AI413" s="157"/>
      <c r="AJ413" s="154"/>
      <c r="AK413" s="157"/>
      <c r="AL413" s="154"/>
      <c r="AM413" s="157"/>
      <c r="AN413" s="163"/>
      <c r="AO413" s="154"/>
      <c r="AP413" s="154"/>
      <c r="AQ413" s="154"/>
      <c r="AR413" s="154"/>
      <c r="AS413" s="154"/>
      <c r="AT413" s="185"/>
      <c r="AU413" s="154"/>
      <c r="AV413" s="185"/>
      <c r="AW413" s="154"/>
      <c r="AX413" s="158"/>
      <c r="AY413" s="159"/>
      <c r="AZ413" s="154"/>
      <c r="BA413" s="154"/>
      <c r="BB413" s="154"/>
      <c r="BC413" s="154"/>
      <c r="BD413" s="160"/>
      <c r="BE413" s="154"/>
      <c r="BF413" s="154"/>
      <c r="BG413" s="154"/>
      <c r="BH413" s="154"/>
      <c r="BI413" s="160"/>
      <c r="BK413" s="162"/>
      <c r="BL413" s="150"/>
      <c r="BM413" s="162"/>
      <c r="BN413" s="162"/>
      <c r="BO413" s="162"/>
      <c r="BP413" s="162"/>
      <c r="BQ413" s="162"/>
      <c r="BR413" s="162"/>
      <c r="BS413" s="162"/>
      <c r="BT413" s="162"/>
      <c r="BU413" s="162"/>
      <c r="BV413" s="162"/>
      <c r="BW413" s="162"/>
      <c r="BX413" s="162"/>
      <c r="BY413" s="162"/>
      <c r="BZ413" s="162"/>
      <c r="CA413" s="162"/>
      <c r="CB413" s="162"/>
      <c r="CC413" s="162"/>
      <c r="CD413" s="162"/>
      <c r="CE413" s="162"/>
      <c r="CF413" s="162"/>
      <c r="CG413" s="162"/>
      <c r="CH413" s="162"/>
      <c r="CI413" s="162"/>
      <c r="CJ413" s="162"/>
      <c r="CK413" s="162"/>
      <c r="CL413" s="162"/>
      <c r="CM413" s="162"/>
      <c r="CN413" s="162"/>
      <c r="CO413" s="162"/>
    </row>
    <row r="414" spans="1:93" s="161" customFormat="1">
      <c r="A414" s="154"/>
      <c r="B414" s="154"/>
      <c r="C414" s="155" t="s">
        <v>513</v>
      </c>
      <c r="D414" s="155"/>
      <c r="E414" s="155"/>
      <c r="F414" s="155"/>
      <c r="G414" s="154"/>
      <c r="H414" s="154"/>
      <c r="I414" s="154"/>
      <c r="J414" s="156" t="s">
        <v>653</v>
      </c>
      <c r="K414" s="157"/>
      <c r="L414" s="154"/>
      <c r="M414" s="157"/>
      <c r="N414" s="154"/>
      <c r="O414" s="157"/>
      <c r="P414" s="154"/>
      <c r="Q414" s="157"/>
      <c r="R414" s="154"/>
      <c r="S414" s="157"/>
      <c r="T414" s="154"/>
      <c r="U414" s="157"/>
      <c r="V414" s="154"/>
      <c r="W414" s="157"/>
      <c r="X414" s="154"/>
      <c r="Y414" s="157"/>
      <c r="Z414" s="154"/>
      <c r="AA414" s="157"/>
      <c r="AB414" s="154"/>
      <c r="AC414" s="157"/>
      <c r="AD414" s="154"/>
      <c r="AE414" s="157"/>
      <c r="AF414" s="157"/>
      <c r="AG414" s="157"/>
      <c r="AH414" s="154"/>
      <c r="AI414" s="157"/>
      <c r="AJ414" s="154"/>
      <c r="AK414" s="157"/>
      <c r="AL414" s="154"/>
      <c r="AM414" s="157"/>
      <c r="AN414" s="163"/>
      <c r="AO414" s="154"/>
      <c r="AP414" s="154"/>
      <c r="AQ414" s="154"/>
      <c r="AR414" s="154"/>
      <c r="AS414" s="154"/>
      <c r="AT414" s="185"/>
      <c r="AU414" s="154"/>
      <c r="AV414" s="185"/>
      <c r="AW414" s="154"/>
      <c r="AX414" s="158"/>
      <c r="AY414" s="159"/>
      <c r="AZ414" s="154"/>
      <c r="BA414" s="154"/>
      <c r="BB414" s="154"/>
      <c r="BC414" s="154"/>
      <c r="BD414" s="160"/>
      <c r="BE414" s="154"/>
      <c r="BF414" s="154"/>
      <c r="BG414" s="154"/>
      <c r="BH414" s="154"/>
      <c r="BI414" s="160"/>
      <c r="BK414" s="162"/>
      <c r="BL414" s="150"/>
      <c r="BM414" s="162"/>
      <c r="BN414" s="162"/>
      <c r="BO414" s="162"/>
      <c r="BP414" s="162"/>
      <c r="BQ414" s="162"/>
      <c r="BR414" s="162"/>
      <c r="BS414" s="162"/>
      <c r="BT414" s="162"/>
      <c r="BU414" s="162"/>
      <c r="BV414" s="162"/>
      <c r="BW414" s="162"/>
      <c r="BX414" s="162"/>
      <c r="BY414" s="162"/>
      <c r="BZ414" s="162"/>
      <c r="CA414" s="162"/>
      <c r="CB414" s="162"/>
      <c r="CC414" s="162"/>
      <c r="CD414" s="162"/>
      <c r="CE414" s="162"/>
      <c r="CF414" s="162"/>
      <c r="CG414" s="162"/>
      <c r="CH414" s="162"/>
      <c r="CI414" s="162"/>
      <c r="CJ414" s="162"/>
      <c r="CK414" s="162"/>
      <c r="CL414" s="162"/>
      <c r="CM414" s="162"/>
      <c r="CN414" s="162"/>
      <c r="CO414" s="162"/>
    </row>
    <row r="415" spans="1:93" s="111" customFormat="1">
      <c r="A415" s="113">
        <v>136</v>
      </c>
      <c r="B415" s="113">
        <v>40010040</v>
      </c>
      <c r="C415" s="126" t="s">
        <v>160</v>
      </c>
      <c r="D415" s="126" t="s">
        <v>96</v>
      </c>
      <c r="E415" s="126" t="s">
        <v>183</v>
      </c>
      <c r="F415" s="126" t="s">
        <v>181</v>
      </c>
      <c r="G415" s="113">
        <v>16</v>
      </c>
      <c r="H415" s="113">
        <v>1</v>
      </c>
      <c r="I415" s="113" t="s">
        <v>283</v>
      </c>
      <c r="J415" s="113">
        <v>5</v>
      </c>
      <c r="K415" s="114">
        <f>IF(J415=0,0,IF(J415&lt;10,1,IF(MOD(J415,30)&lt;10,ROUNDDOWN(J415/30,0),ROUNDUP(J415/30,0))))</f>
        <v>1</v>
      </c>
      <c r="L415" s="113">
        <v>6</v>
      </c>
      <c r="M415" s="114">
        <f>IF(L415=0,0,IF(L415&lt;10,1,IF(MOD(L415,30)&lt;10,ROUNDDOWN(L415/30,0),ROUNDUP(L415/30,0))))</f>
        <v>1</v>
      </c>
      <c r="N415" s="113">
        <v>6</v>
      </c>
      <c r="O415" s="114">
        <f>IF(N415=0,0,IF(N415&lt;10,1,IF(MOD(N415,30)&lt;10,ROUNDDOWN(N415/30,0),ROUNDUP(N415/30,0))))</f>
        <v>1</v>
      </c>
      <c r="P415" s="113">
        <v>8</v>
      </c>
      <c r="Q415" s="114">
        <f>IF(P415=0,0,IF(P415&lt;10,1,IF(MOD(P415,40)&lt;10,ROUNDDOWN(P415/40,0),ROUNDUP(P415/40,0))))</f>
        <v>1</v>
      </c>
      <c r="R415" s="113">
        <v>10</v>
      </c>
      <c r="S415" s="114">
        <f>IF(R415=0,0,IF(R415&lt;10,1,IF(MOD(R415,40)&lt;10,ROUNDDOWN(R415/40,0),ROUNDUP(R415/40,0))))</f>
        <v>1</v>
      </c>
      <c r="T415" s="113">
        <v>10</v>
      </c>
      <c r="U415" s="114">
        <f>IF(T415=0,0,IF(T415&lt;10,1,IF(MOD(T415,40)&lt;10,ROUNDDOWN(T415/40,0),ROUNDUP(T415/40,0))))</f>
        <v>1</v>
      </c>
      <c r="V415" s="113">
        <v>16</v>
      </c>
      <c r="W415" s="114">
        <f>IF(V415=0,0,IF(V415&lt;10,1,IF(MOD(V415,40)&lt;10,ROUNDDOWN(V415/40,0),ROUNDUP(V415/40,0))))</f>
        <v>1</v>
      </c>
      <c r="X415" s="113">
        <v>13</v>
      </c>
      <c r="Y415" s="114">
        <f>IF(X415=0,0,IF(X415&lt;10,1,IF(MOD(X415,40)&lt;10,ROUNDDOWN(X415/40,0),ROUNDUP(X415/40,0))))</f>
        <v>1</v>
      </c>
      <c r="Z415" s="113">
        <v>14</v>
      </c>
      <c r="AA415" s="114">
        <f>IF(Z415=0,0,IF(Z415&lt;10,1,IF(MOD(Z415,40)&lt;10,ROUNDDOWN(Z415/40,0),ROUNDUP(Z415/40,0))))</f>
        <v>1</v>
      </c>
      <c r="AB415" s="113">
        <v>8</v>
      </c>
      <c r="AC415" s="114">
        <f>IF(AB415=0,0,IF(AB415&lt;10,1,IF(MOD(AB415,40)&lt;10,ROUNDDOWN(AB415/40,0),ROUNDUP(AB415/40,0))))</f>
        <v>1</v>
      </c>
      <c r="AD415" s="113">
        <v>0</v>
      </c>
      <c r="AE415" s="114">
        <f>IF(AD415=0,0,IF(AD415&lt;10,1,IF(MOD(AD415,40)&lt;10,ROUNDDOWN(AD415/40,0),ROUNDUP(AD415/40,0))))</f>
        <v>0</v>
      </c>
      <c r="AF415" s="114">
        <v>9</v>
      </c>
      <c r="AG415" s="114">
        <f>IF(AF415=0,0,IF(AF415&lt;10,1,IF(MOD(AF415,40)&lt;10,ROUNDDOWN(AF415/40,0),ROUNDUP(AF415/40,0))))</f>
        <v>1</v>
      </c>
      <c r="AH415" s="113"/>
      <c r="AI415" s="114">
        <f>IF(AH415=0,0,IF(AH415&lt;10,1,IF(MOD(AH415,40)&lt;10,ROUNDDOWN(AH415/40,0),ROUNDUP(AH415/40,0))))</f>
        <v>0</v>
      </c>
      <c r="AJ415" s="113"/>
      <c r="AK415" s="114">
        <f>IF(AJ415=0,0,IF(AJ415&lt;10,1,IF(MOD(AJ415,40)&lt;10,ROUNDDOWN(AJ415/40,0),ROUNDUP(AJ415/40,0))))</f>
        <v>0</v>
      </c>
      <c r="AL415" s="113"/>
      <c r="AM415" s="114">
        <f>IF(AL415=0,0,IF(AL415&lt;10,1,IF(MOD(AL415,40)&lt;10,ROUNDDOWN(AL415/40,0),ROUNDUP(AL415/40,0))))</f>
        <v>0</v>
      </c>
      <c r="AN415" s="127">
        <f>SUM(J415+L415+N415+P415+R415+T415+V415+X415+Z415+AB415+AD415+AF415+AH415+AJ415+AL415)</f>
        <v>105</v>
      </c>
      <c r="AO415" s="113">
        <f>SUM(K415+M415+O415+Q415+S415+U415+W415+Y415+AA415+AC415+AE415+AG415+AI415+AK415+AM415)</f>
        <v>11</v>
      </c>
      <c r="AP415" s="113">
        <v>1</v>
      </c>
      <c r="AQ415" s="113">
        <v>10</v>
      </c>
      <c r="AR415" s="113">
        <f>SUM(AP415:AQ415)</f>
        <v>11</v>
      </c>
      <c r="AS415" s="142">
        <v>1</v>
      </c>
      <c r="AT415" s="185">
        <v>0</v>
      </c>
      <c r="AU415" s="142">
        <v>10</v>
      </c>
      <c r="AV415" s="185">
        <v>0</v>
      </c>
      <c r="AW415" s="142">
        <f>SUM(AS415:AV415)</f>
        <v>11</v>
      </c>
      <c r="AX415" s="128">
        <f>IF(AN415&lt;=0,0,IF(AN415&lt;=359,1,IF(AN415&lt;=719,2,IF(AN415&lt;=1079,3,IF(AN415&lt;=1679,4,IF(AN415&lt;=1680,5,IF(AN415&lt;=1680,1,5)))))))</f>
        <v>1</v>
      </c>
      <c r="AY415" s="129">
        <f>IF(AN415&gt;120,ROUND(((((K415+M415+O415)*30)+(J415+L415+N415))/50+(((Q415+S415+U415+W415+Y415+AA415)*40)+(P415+R415+T415+V415+X415+Z415))/50+(AC415+AE415+AG415+AI415+AK415+AM415)*2),0),IF((J415+L415+N415+P415+R415+T415+V415+X415+Z415)&lt;=0,0,IF((J415+L415+N415+P415+R415+T415+V415+X415+Z415)&lt;=20,1,IF((J415+L415+N415+P415+R415+T415+V415+X415+Z415)&lt;=40,2,IF((J415+L415+N415+P415+R415+T415+V415+X415+Z415)&lt;=60,3,IF((J415+L415+N415+P415+R415+T415+V415+X415+Z415)&lt;=80,4,IF((J415+L415+N415+P415+R415+T415+V415+X415+Z415)&lt;=100,5,IF((J415+L415+N415+P415+R415+T415+V415+X415+Z415)&lt;=120,6,0)))))))+((AC415+AE415+AG415+AI415+AK415+AM415)*2))</f>
        <v>9</v>
      </c>
      <c r="AZ415" s="113">
        <f>SUM(AX415:AY415)</f>
        <v>10</v>
      </c>
      <c r="BA415" s="113">
        <f>SUM(AP415)-AX415</f>
        <v>0</v>
      </c>
      <c r="BB415" s="113">
        <f>SUM(AQ415)-AY415</f>
        <v>1</v>
      </c>
      <c r="BC415" s="113">
        <f>SUM(AR415)-AZ415</f>
        <v>1</v>
      </c>
      <c r="BD415" s="130">
        <f>SUM(BC415)/AZ415*100</f>
        <v>10</v>
      </c>
      <c r="BE415" s="113">
        <v>2</v>
      </c>
      <c r="BF415" s="113"/>
      <c r="BG415" s="113"/>
      <c r="BH415" s="113">
        <f>SUM(BC415)-BE415-BF415+BG415</f>
        <v>-1</v>
      </c>
      <c r="BI415" s="130">
        <f>SUM(BH415)/AZ415*100</f>
        <v>-10</v>
      </c>
      <c r="BK415" s="112"/>
      <c r="BL415" s="150"/>
      <c r="BM415" s="112"/>
      <c r="BN415" s="112"/>
      <c r="BO415" s="112"/>
      <c r="BP415" s="112"/>
      <c r="BQ415" s="112"/>
      <c r="BR415" s="112"/>
      <c r="BS415" s="112"/>
      <c r="BT415" s="112"/>
      <c r="BU415" s="112"/>
      <c r="BV415" s="112"/>
      <c r="BW415" s="112"/>
      <c r="BX415" s="112"/>
      <c r="BY415" s="112"/>
      <c r="BZ415" s="112"/>
      <c r="CA415" s="112"/>
      <c r="CB415" s="112"/>
      <c r="CC415" s="112"/>
      <c r="CD415" s="112"/>
      <c r="CE415" s="112"/>
      <c r="CF415" s="112"/>
      <c r="CG415" s="112"/>
      <c r="CH415" s="112"/>
      <c r="CI415" s="112"/>
      <c r="CJ415" s="112"/>
      <c r="CK415" s="112"/>
      <c r="CL415" s="112"/>
      <c r="CM415" s="112"/>
      <c r="CN415" s="112"/>
      <c r="CO415" s="112"/>
    </row>
    <row r="416" spans="1:93" s="161" customFormat="1">
      <c r="A416" s="154"/>
      <c r="B416" s="154"/>
      <c r="C416" s="155" t="s">
        <v>369</v>
      </c>
      <c r="D416" s="155"/>
      <c r="E416" s="155"/>
      <c r="F416" s="155"/>
      <c r="G416" s="154"/>
      <c r="H416" s="154"/>
      <c r="I416" s="154"/>
      <c r="J416" s="156" t="s">
        <v>444</v>
      </c>
      <c r="K416" s="157"/>
      <c r="L416" s="154"/>
      <c r="M416" s="157"/>
      <c r="N416" s="154"/>
      <c r="O416" s="157"/>
      <c r="P416" s="154"/>
      <c r="Q416" s="157"/>
      <c r="R416" s="154"/>
      <c r="S416" s="157"/>
      <c r="T416" s="154"/>
      <c r="U416" s="157"/>
      <c r="V416" s="154"/>
      <c r="W416" s="157"/>
      <c r="X416" s="154"/>
      <c r="Y416" s="157"/>
      <c r="Z416" s="154"/>
      <c r="AA416" s="157"/>
      <c r="AB416" s="154"/>
      <c r="AC416" s="157"/>
      <c r="AD416" s="154"/>
      <c r="AE416" s="157"/>
      <c r="AF416" s="157"/>
      <c r="AG416" s="157"/>
      <c r="AH416" s="154"/>
      <c r="AI416" s="157"/>
      <c r="AJ416" s="154"/>
      <c r="AK416" s="157"/>
      <c r="AL416" s="154"/>
      <c r="AM416" s="157"/>
      <c r="AN416" s="163"/>
      <c r="AO416" s="154"/>
      <c r="AP416" s="154"/>
      <c r="AQ416" s="154"/>
      <c r="AR416" s="154"/>
      <c r="AS416" s="154"/>
      <c r="AT416" s="185"/>
      <c r="AU416" s="154"/>
      <c r="AV416" s="185"/>
      <c r="AW416" s="154"/>
      <c r="AX416" s="158"/>
      <c r="AY416" s="159"/>
      <c r="AZ416" s="154"/>
      <c r="BA416" s="154"/>
      <c r="BB416" s="154"/>
      <c r="BC416" s="154"/>
      <c r="BD416" s="160"/>
      <c r="BE416" s="154"/>
      <c r="BF416" s="154"/>
      <c r="BG416" s="154"/>
      <c r="BH416" s="154"/>
      <c r="BI416" s="160"/>
      <c r="BK416" s="162"/>
      <c r="BL416" s="150"/>
      <c r="BM416" s="162"/>
      <c r="BN416" s="162"/>
      <c r="BO416" s="162"/>
      <c r="BP416" s="162"/>
      <c r="BQ416" s="162"/>
      <c r="BR416" s="162"/>
      <c r="BS416" s="162"/>
      <c r="BT416" s="162"/>
      <c r="BU416" s="162"/>
      <c r="BV416" s="162"/>
      <c r="BW416" s="162"/>
      <c r="BX416" s="162"/>
      <c r="BY416" s="162"/>
      <c r="BZ416" s="162"/>
      <c r="CA416" s="162"/>
      <c r="CB416" s="162"/>
      <c r="CC416" s="162"/>
      <c r="CD416" s="162"/>
      <c r="CE416" s="162"/>
      <c r="CF416" s="162"/>
      <c r="CG416" s="162"/>
      <c r="CH416" s="162"/>
      <c r="CI416" s="162"/>
      <c r="CJ416" s="162"/>
      <c r="CK416" s="162"/>
      <c r="CL416" s="162"/>
      <c r="CM416" s="162"/>
      <c r="CN416" s="162"/>
      <c r="CO416" s="162"/>
    </row>
    <row r="417" spans="1:93" s="161" customFormat="1">
      <c r="A417" s="154"/>
      <c r="B417" s="154"/>
      <c r="C417" s="155" t="s">
        <v>513</v>
      </c>
      <c r="D417" s="155"/>
      <c r="E417" s="155"/>
      <c r="F417" s="155"/>
      <c r="G417" s="154"/>
      <c r="H417" s="154"/>
      <c r="I417" s="154"/>
      <c r="J417" s="156" t="s">
        <v>657</v>
      </c>
      <c r="K417" s="157"/>
      <c r="L417" s="154"/>
      <c r="M417" s="157"/>
      <c r="N417" s="154"/>
      <c r="O417" s="157"/>
      <c r="P417" s="154"/>
      <c r="Q417" s="157"/>
      <c r="R417" s="154"/>
      <c r="S417" s="157"/>
      <c r="T417" s="154"/>
      <c r="U417" s="157"/>
      <c r="V417" s="154"/>
      <c r="W417" s="157"/>
      <c r="X417" s="154"/>
      <c r="Y417" s="157"/>
      <c r="Z417" s="154"/>
      <c r="AA417" s="157"/>
      <c r="AB417" s="154"/>
      <c r="AC417" s="157"/>
      <c r="AD417" s="154"/>
      <c r="AE417" s="157"/>
      <c r="AF417" s="157"/>
      <c r="AG417" s="157"/>
      <c r="AH417" s="154"/>
      <c r="AI417" s="157"/>
      <c r="AJ417" s="154"/>
      <c r="AK417" s="157"/>
      <c r="AL417" s="154"/>
      <c r="AM417" s="157"/>
      <c r="AN417" s="163"/>
      <c r="AO417" s="154"/>
      <c r="AP417" s="154"/>
      <c r="AQ417" s="154"/>
      <c r="AR417" s="154"/>
      <c r="AS417" s="154"/>
      <c r="AT417" s="185"/>
      <c r="AU417" s="154"/>
      <c r="AV417" s="185"/>
      <c r="AW417" s="154"/>
      <c r="AX417" s="158"/>
      <c r="AY417" s="159"/>
      <c r="AZ417" s="154"/>
      <c r="BA417" s="154"/>
      <c r="BB417" s="154"/>
      <c r="BC417" s="154"/>
      <c r="BD417" s="160"/>
      <c r="BE417" s="154"/>
      <c r="BF417" s="154"/>
      <c r="BG417" s="154"/>
      <c r="BH417" s="154"/>
      <c r="BI417" s="160"/>
      <c r="BK417" s="162"/>
      <c r="BL417" s="150"/>
      <c r="BM417" s="162"/>
      <c r="BN417" s="162"/>
      <c r="BO417" s="162"/>
      <c r="BP417" s="162"/>
      <c r="BQ417" s="162"/>
      <c r="BR417" s="162"/>
      <c r="BS417" s="162"/>
      <c r="BT417" s="162"/>
      <c r="BU417" s="162"/>
      <c r="BV417" s="162"/>
      <c r="BW417" s="162"/>
      <c r="BX417" s="162"/>
      <c r="BY417" s="162"/>
      <c r="BZ417" s="162"/>
      <c r="CA417" s="162"/>
      <c r="CB417" s="162"/>
      <c r="CC417" s="162"/>
      <c r="CD417" s="162"/>
      <c r="CE417" s="162"/>
      <c r="CF417" s="162"/>
      <c r="CG417" s="162"/>
      <c r="CH417" s="162"/>
      <c r="CI417" s="162"/>
      <c r="CJ417" s="162"/>
      <c r="CK417" s="162"/>
      <c r="CL417" s="162"/>
      <c r="CM417" s="162"/>
      <c r="CN417" s="162"/>
      <c r="CO417" s="162"/>
    </row>
    <row r="418" spans="1:93" s="111" customFormat="1">
      <c r="A418" s="113">
        <v>137</v>
      </c>
      <c r="B418" s="113">
        <v>40010072</v>
      </c>
      <c r="C418" s="126" t="s">
        <v>155</v>
      </c>
      <c r="D418" s="126" t="s">
        <v>196</v>
      </c>
      <c r="E418" s="126" t="s">
        <v>183</v>
      </c>
      <c r="F418" s="126" t="s">
        <v>181</v>
      </c>
      <c r="G418" s="113">
        <v>12</v>
      </c>
      <c r="H418" s="113">
        <v>4</v>
      </c>
      <c r="I418" s="113" t="s">
        <v>283</v>
      </c>
      <c r="J418" s="113">
        <v>0</v>
      </c>
      <c r="K418" s="114">
        <f>IF(J418=0,0,IF(J418&lt;10,1,IF(MOD(J418,30)&lt;10,ROUNDDOWN(J418/30,0),ROUNDUP(J418/30,0))))</f>
        <v>0</v>
      </c>
      <c r="L418" s="113">
        <v>0</v>
      </c>
      <c r="M418" s="114">
        <f>IF(L418=0,0,IF(L418&lt;10,1,IF(MOD(L418,30)&lt;10,ROUNDDOWN(L418/30,0),ROUNDUP(L418/30,0))))</f>
        <v>0</v>
      </c>
      <c r="N418" s="113">
        <v>0</v>
      </c>
      <c r="O418" s="114">
        <f>IF(N418=0,0,IF(N418&lt;10,1,IF(MOD(N418,30)&lt;10,ROUNDDOWN(N418/30,0),ROUNDUP(N418/30,0))))</f>
        <v>0</v>
      </c>
      <c r="P418" s="113">
        <v>0</v>
      </c>
      <c r="Q418" s="114">
        <f>IF(P418=0,0,IF(P418&lt;10,1,IF(MOD(P418,40)&lt;10,ROUNDDOWN(P418/40,0),ROUNDUP(P418/40,0))))</f>
        <v>0</v>
      </c>
      <c r="R418" s="113">
        <v>2</v>
      </c>
      <c r="S418" s="114">
        <f>IF(R418=0,0,IF(R418&lt;10,1,IF(MOD(R418,40)&lt;10,ROUNDDOWN(R418/40,0),ROUNDUP(R418/40,0))))</f>
        <v>1</v>
      </c>
      <c r="T418" s="113">
        <v>4</v>
      </c>
      <c r="U418" s="114">
        <f>IF(T418=0,0,IF(T418&lt;10,1,IF(MOD(T418,40)&lt;10,ROUNDDOWN(T418/40,0),ROUNDUP(T418/40,0))))</f>
        <v>1</v>
      </c>
      <c r="V418" s="113">
        <v>2</v>
      </c>
      <c r="W418" s="114">
        <f>IF(V418=0,0,IF(V418&lt;10,1,IF(MOD(V418,40)&lt;10,ROUNDDOWN(V418/40,0),ROUNDUP(V418/40,0))))</f>
        <v>1</v>
      </c>
      <c r="X418" s="113">
        <v>3</v>
      </c>
      <c r="Y418" s="114">
        <f>IF(X418=0,0,IF(X418&lt;10,1,IF(MOD(X418,40)&lt;10,ROUNDDOWN(X418/40,0),ROUNDUP(X418/40,0))))</f>
        <v>1</v>
      </c>
      <c r="Z418" s="113">
        <v>2</v>
      </c>
      <c r="AA418" s="114">
        <f>IF(Z418=0,0,IF(Z418&lt;10,1,IF(MOD(Z418,40)&lt;10,ROUNDDOWN(Z418/40,0),ROUNDUP(Z418/40,0))))</f>
        <v>1</v>
      </c>
      <c r="AB418" s="113"/>
      <c r="AC418" s="114">
        <f>IF(AB418=0,0,IF(AB418&lt;10,1,IF(MOD(AB418,40)&lt;10,ROUNDDOWN(AB418/40,0),ROUNDUP(AB418/40,0))))</f>
        <v>0</v>
      </c>
      <c r="AD418" s="113"/>
      <c r="AE418" s="114">
        <f>IF(AD418=0,0,IF(AD418&lt;10,1,IF(MOD(AD418,40)&lt;10,ROUNDDOWN(AD418/40,0),ROUNDUP(AD418/40,0))))</f>
        <v>0</v>
      </c>
      <c r="AF418" s="114"/>
      <c r="AG418" s="114">
        <f>IF(AF418=0,0,IF(AF418&lt;10,1,IF(MOD(AF418,40)&lt;10,ROUNDDOWN(AF418/40,0),ROUNDUP(AF418/40,0))))</f>
        <v>0</v>
      </c>
      <c r="AH418" s="113"/>
      <c r="AI418" s="114">
        <f>IF(AH418=0,0,IF(AH418&lt;10,1,IF(MOD(AH418,40)&lt;10,ROUNDDOWN(AH418/40,0),ROUNDUP(AH418/40,0))))</f>
        <v>0</v>
      </c>
      <c r="AJ418" s="113"/>
      <c r="AK418" s="114">
        <f>IF(AJ418=0,0,IF(AJ418&lt;10,1,IF(MOD(AJ418,40)&lt;10,ROUNDDOWN(AJ418/40,0),ROUNDUP(AJ418/40,0))))</f>
        <v>0</v>
      </c>
      <c r="AL418" s="113"/>
      <c r="AM418" s="114">
        <f>IF(AL418=0,0,IF(AL418&lt;10,1,IF(MOD(AL418,40)&lt;10,ROUNDDOWN(AL418/40,0),ROUNDUP(AL418/40,0))))</f>
        <v>0</v>
      </c>
      <c r="AN418" s="113">
        <f>SUM(J418+L418+N418+P418+R418+T418+V418+X418+Z418+AB418+AD418+AF418+AH418+AJ418+AL418)</f>
        <v>13</v>
      </c>
      <c r="AO418" s="113">
        <f>SUM(K418+M418+O418+Q418+S418+U418+W418+Y418+AA418+AC418+AE418+AG418+AI418+AK418+AM418)</f>
        <v>5</v>
      </c>
      <c r="AP418" s="113">
        <v>1</v>
      </c>
      <c r="AQ418" s="113">
        <v>2</v>
      </c>
      <c r="AR418" s="113">
        <f>SUM(AP418:AQ418)</f>
        <v>3</v>
      </c>
      <c r="AS418" s="142">
        <v>1</v>
      </c>
      <c r="AT418" s="185">
        <v>0</v>
      </c>
      <c r="AU418" s="142">
        <v>2</v>
      </c>
      <c r="AV418" s="185">
        <v>0</v>
      </c>
      <c r="AW418" s="142">
        <f>SUM(AS418:AV418)</f>
        <v>3</v>
      </c>
      <c r="AX418" s="128">
        <f>IF(AN418&lt;=0,0,IF(AN418&lt;=359,1,IF(AN418&lt;=719,2,IF(AN418&lt;=1079,3,IF(AN418&lt;=1679,4,IF(AN418&lt;=1680,5,IF(AN418&lt;=1680,1,5)))))))</f>
        <v>1</v>
      </c>
      <c r="AY418" s="129">
        <f>IF(AN418&gt;120,ROUND(((((K418+M418+O418)*30)+(J418+L418+N418))/50+(((Q418+S418+U418+W418+Y418+AA418)*40)+(P418+R418+T418+V418+X418+Z418))/50+(AC418+AE418+AG418+AI418+AK418+AM418)*2),0),IF((J418+L418+N418+P418+R418+T418+V418+X418+Z418)&lt;=0,0,IF((J418+L418+N418+P418+R418+T418+V418+X418+Z418)&lt;=20,1,IF((J418+L418+N418+P418+R418+T418+V418+X418+Z418)&lt;=40,2,IF((J418+L418+N418+P418+R418+T418+V418+X418+Z418)&lt;=60,3,IF((J418+L418+N418+P418+R418+T418+V418+X418+Z418)&lt;=80,4,IF((J418+L418+N418+P418+R418+T418+V418+X418+Z418)&lt;=100,5,IF((J418+L418+N418+P418+R418+T418+V418+X418+Z418)&lt;=120,6,0)))))))+((AC418+AE418+AG418+AI418+AK418+AM418)*2))</f>
        <v>1</v>
      </c>
      <c r="AZ418" s="113">
        <f>SUM(AX418:AY418)</f>
        <v>2</v>
      </c>
      <c r="BA418" s="113">
        <f>SUM(AP418)-AX418</f>
        <v>0</v>
      </c>
      <c r="BB418" s="113">
        <f>SUM(AQ418)-AY418</f>
        <v>1</v>
      </c>
      <c r="BC418" s="113">
        <f>SUM(AR418)-AZ418</f>
        <v>1</v>
      </c>
      <c r="BD418" s="130">
        <f>SUM(BC418)/AZ418*100</f>
        <v>50</v>
      </c>
      <c r="BE418" s="113">
        <v>0</v>
      </c>
      <c r="BF418" s="113"/>
      <c r="BG418" s="113"/>
      <c r="BH418" s="113">
        <f>SUM(BC418)-BE418-BF418+BG418</f>
        <v>1</v>
      </c>
      <c r="BI418" s="130">
        <f>SUM(BH418)/AZ418*100</f>
        <v>50</v>
      </c>
      <c r="BK418" s="112"/>
      <c r="BL418" s="150"/>
      <c r="BM418" s="112"/>
      <c r="BN418" s="112"/>
      <c r="BO418" s="112"/>
      <c r="BP418" s="112"/>
      <c r="BQ418" s="112"/>
      <c r="BR418" s="112"/>
      <c r="BS418" s="112"/>
      <c r="BT418" s="112"/>
      <c r="BU418" s="112"/>
      <c r="BV418" s="112"/>
      <c r="BW418" s="112"/>
      <c r="BX418" s="112"/>
      <c r="BY418" s="112"/>
      <c r="BZ418" s="112"/>
      <c r="CA418" s="112"/>
      <c r="CB418" s="112"/>
      <c r="CC418" s="112"/>
      <c r="CD418" s="112"/>
      <c r="CE418" s="112"/>
      <c r="CF418" s="112"/>
      <c r="CG418" s="112"/>
      <c r="CH418" s="112"/>
      <c r="CI418" s="112"/>
      <c r="CJ418" s="112"/>
      <c r="CK418" s="112"/>
      <c r="CL418" s="112"/>
      <c r="CM418" s="112"/>
      <c r="CN418" s="112"/>
      <c r="CO418" s="112"/>
    </row>
    <row r="419" spans="1:93" s="161" customFormat="1">
      <c r="A419" s="154"/>
      <c r="B419" s="154"/>
      <c r="C419" s="155" t="s">
        <v>369</v>
      </c>
      <c r="D419" s="155"/>
      <c r="E419" s="155"/>
      <c r="F419" s="155"/>
      <c r="G419" s="154"/>
      <c r="H419" s="154"/>
      <c r="I419" s="154"/>
      <c r="J419" s="156" t="s">
        <v>478</v>
      </c>
      <c r="K419" s="157"/>
      <c r="L419" s="154"/>
      <c r="M419" s="157"/>
      <c r="N419" s="154"/>
      <c r="O419" s="157"/>
      <c r="P419" s="154"/>
      <c r="Q419" s="157"/>
      <c r="R419" s="154"/>
      <c r="S419" s="157"/>
      <c r="T419" s="154"/>
      <c r="U419" s="157"/>
      <c r="V419" s="154"/>
      <c r="W419" s="157"/>
      <c r="X419" s="154"/>
      <c r="Y419" s="157"/>
      <c r="Z419" s="154"/>
      <c r="AA419" s="157"/>
      <c r="AB419" s="154"/>
      <c r="AC419" s="157"/>
      <c r="AD419" s="154"/>
      <c r="AE419" s="157"/>
      <c r="AF419" s="157"/>
      <c r="AG419" s="157"/>
      <c r="AH419" s="154"/>
      <c r="AI419" s="157"/>
      <c r="AJ419" s="154"/>
      <c r="AK419" s="157"/>
      <c r="AL419" s="154"/>
      <c r="AM419" s="157"/>
      <c r="AN419" s="163"/>
      <c r="AO419" s="154"/>
      <c r="AP419" s="154"/>
      <c r="AQ419" s="154"/>
      <c r="AR419" s="154"/>
      <c r="AS419" s="154"/>
      <c r="AT419" s="185"/>
      <c r="AU419" s="154"/>
      <c r="AV419" s="185"/>
      <c r="AW419" s="154"/>
      <c r="AX419" s="158"/>
      <c r="AY419" s="159"/>
      <c r="AZ419" s="154"/>
      <c r="BA419" s="154"/>
      <c r="BB419" s="154"/>
      <c r="BC419" s="154"/>
      <c r="BD419" s="160"/>
      <c r="BE419" s="154"/>
      <c r="BF419" s="154"/>
      <c r="BG419" s="154"/>
      <c r="BH419" s="154"/>
      <c r="BI419" s="160"/>
      <c r="BK419" s="162"/>
      <c r="BL419" s="150"/>
      <c r="BM419" s="162"/>
      <c r="BN419" s="162"/>
      <c r="BO419" s="162"/>
      <c r="BP419" s="162"/>
      <c r="BQ419" s="162"/>
      <c r="BR419" s="162"/>
      <c r="BS419" s="162"/>
      <c r="BT419" s="162"/>
      <c r="BU419" s="162"/>
      <c r="BV419" s="162"/>
      <c r="BW419" s="162"/>
      <c r="BX419" s="162"/>
      <c r="BY419" s="162"/>
      <c r="BZ419" s="162"/>
      <c r="CA419" s="162"/>
      <c r="CB419" s="162"/>
      <c r="CC419" s="162"/>
      <c r="CD419" s="162"/>
      <c r="CE419" s="162"/>
      <c r="CF419" s="162"/>
      <c r="CG419" s="162"/>
      <c r="CH419" s="162"/>
      <c r="CI419" s="162"/>
      <c r="CJ419" s="162"/>
      <c r="CK419" s="162"/>
      <c r="CL419" s="162"/>
      <c r="CM419" s="162"/>
      <c r="CN419" s="162"/>
      <c r="CO419" s="162"/>
    </row>
    <row r="420" spans="1:93" s="161" customFormat="1">
      <c r="A420" s="154"/>
      <c r="B420" s="154"/>
      <c r="C420" s="155" t="s">
        <v>513</v>
      </c>
      <c r="D420" s="155"/>
      <c r="E420" s="155"/>
      <c r="F420" s="155"/>
      <c r="G420" s="154"/>
      <c r="H420" s="154"/>
      <c r="I420" s="154"/>
      <c r="J420" s="156" t="s">
        <v>658</v>
      </c>
      <c r="K420" s="157"/>
      <c r="L420" s="154"/>
      <c r="M420" s="157"/>
      <c r="N420" s="154"/>
      <c r="O420" s="157"/>
      <c r="P420" s="154"/>
      <c r="Q420" s="157"/>
      <c r="R420" s="154"/>
      <c r="S420" s="157"/>
      <c r="T420" s="154"/>
      <c r="U420" s="157"/>
      <c r="V420" s="154"/>
      <c r="W420" s="157"/>
      <c r="X420" s="154"/>
      <c r="Y420" s="157"/>
      <c r="Z420" s="154"/>
      <c r="AA420" s="157"/>
      <c r="AB420" s="154"/>
      <c r="AC420" s="157"/>
      <c r="AD420" s="154"/>
      <c r="AE420" s="157"/>
      <c r="AF420" s="157"/>
      <c r="AG420" s="157"/>
      <c r="AH420" s="154"/>
      <c r="AI420" s="157"/>
      <c r="AJ420" s="154"/>
      <c r="AK420" s="157"/>
      <c r="AL420" s="154"/>
      <c r="AM420" s="157"/>
      <c r="AN420" s="163"/>
      <c r="AO420" s="154"/>
      <c r="AP420" s="154"/>
      <c r="AQ420" s="154"/>
      <c r="AR420" s="154"/>
      <c r="AS420" s="154"/>
      <c r="AT420" s="185"/>
      <c r="AU420" s="154"/>
      <c r="AV420" s="185"/>
      <c r="AW420" s="154"/>
      <c r="AX420" s="158"/>
      <c r="AY420" s="159"/>
      <c r="AZ420" s="154"/>
      <c r="BA420" s="154"/>
      <c r="BB420" s="154"/>
      <c r="BC420" s="154"/>
      <c r="BD420" s="160"/>
      <c r="BE420" s="154"/>
      <c r="BF420" s="154"/>
      <c r="BG420" s="154"/>
      <c r="BH420" s="154"/>
      <c r="BI420" s="160"/>
      <c r="BK420" s="162"/>
      <c r="BL420" s="150"/>
      <c r="BM420" s="162"/>
      <c r="BN420" s="162"/>
      <c r="BO420" s="162"/>
      <c r="BP420" s="162"/>
      <c r="BQ420" s="162"/>
      <c r="BR420" s="162"/>
      <c r="BS420" s="162"/>
      <c r="BT420" s="162"/>
      <c r="BU420" s="162"/>
      <c r="BV420" s="162"/>
      <c r="BW420" s="162"/>
      <c r="BX420" s="162"/>
      <c r="BY420" s="162"/>
      <c r="BZ420" s="162"/>
      <c r="CA420" s="162"/>
      <c r="CB420" s="162"/>
      <c r="CC420" s="162"/>
      <c r="CD420" s="162"/>
      <c r="CE420" s="162"/>
      <c r="CF420" s="162"/>
      <c r="CG420" s="162"/>
      <c r="CH420" s="162"/>
      <c r="CI420" s="162"/>
      <c r="CJ420" s="162"/>
      <c r="CK420" s="162"/>
      <c r="CL420" s="162"/>
      <c r="CM420" s="162"/>
      <c r="CN420" s="162"/>
      <c r="CO420" s="162"/>
    </row>
    <row r="421" spans="1:93" s="111" customFormat="1">
      <c r="A421" s="113">
        <v>138</v>
      </c>
      <c r="B421" s="113">
        <v>40010079</v>
      </c>
      <c r="C421" s="126" t="s">
        <v>178</v>
      </c>
      <c r="D421" s="126" t="s">
        <v>198</v>
      </c>
      <c r="E421" s="126" t="s">
        <v>183</v>
      </c>
      <c r="F421" s="126" t="s">
        <v>181</v>
      </c>
      <c r="G421" s="113">
        <v>9</v>
      </c>
      <c r="H421" s="113">
        <v>1</v>
      </c>
      <c r="I421" s="113" t="s">
        <v>283</v>
      </c>
      <c r="J421" s="113">
        <v>12</v>
      </c>
      <c r="K421" s="114">
        <f>IF(J421=0,0,IF(J421&lt;10,1,IF(MOD(J421,30)&lt;10,ROUNDDOWN(J421/30,0),ROUNDUP(J421/30,0))))</f>
        <v>1</v>
      </c>
      <c r="L421" s="113">
        <v>12</v>
      </c>
      <c r="M421" s="114">
        <f>IF(L421=0,0,IF(L421&lt;10,1,IF(MOD(L421,30)&lt;10,ROUNDDOWN(L421/30,0),ROUNDUP(L421/30,0))))</f>
        <v>1</v>
      </c>
      <c r="N421" s="113">
        <v>9</v>
      </c>
      <c r="O421" s="114">
        <f>IF(N421=0,0,IF(N421&lt;10,1,IF(MOD(N421,30)&lt;10,ROUNDDOWN(N421/30,0),ROUNDUP(N421/30,0))))</f>
        <v>1</v>
      </c>
      <c r="P421" s="113">
        <v>8</v>
      </c>
      <c r="Q421" s="114">
        <f>IF(P421=0,0,IF(P421&lt;10,1,IF(MOD(P421,40)&lt;10,ROUNDDOWN(P421/40,0),ROUNDUP(P421/40,0))))</f>
        <v>1</v>
      </c>
      <c r="R421" s="113">
        <v>9</v>
      </c>
      <c r="S421" s="114">
        <f>IF(R421=0,0,IF(R421&lt;10,1,IF(MOD(R421,40)&lt;10,ROUNDDOWN(R421/40,0),ROUNDUP(R421/40,0))))</f>
        <v>1</v>
      </c>
      <c r="T421" s="113">
        <v>2</v>
      </c>
      <c r="U421" s="114">
        <f>IF(T421=0,0,IF(T421&lt;10,1,IF(MOD(T421,40)&lt;10,ROUNDDOWN(T421/40,0),ROUNDUP(T421/40,0))))</f>
        <v>1</v>
      </c>
      <c r="V421" s="113">
        <v>2</v>
      </c>
      <c r="W421" s="114">
        <f>IF(V421=0,0,IF(V421&lt;10,1,IF(MOD(V421,40)&lt;10,ROUNDDOWN(V421/40,0),ROUNDUP(V421/40,0))))</f>
        <v>1</v>
      </c>
      <c r="X421" s="113">
        <v>12</v>
      </c>
      <c r="Y421" s="114">
        <f>IF(X421=0,0,IF(X421&lt;10,1,IF(MOD(X421,40)&lt;10,ROUNDDOWN(X421/40,0),ROUNDUP(X421/40,0))))</f>
        <v>1</v>
      </c>
      <c r="Z421" s="113">
        <v>1</v>
      </c>
      <c r="AA421" s="114">
        <f>IF(Z421=0,0,IF(Z421&lt;10,1,IF(MOD(Z421,40)&lt;10,ROUNDDOWN(Z421/40,0),ROUNDUP(Z421/40,0))))</f>
        <v>1</v>
      </c>
      <c r="AB421" s="113">
        <v>0</v>
      </c>
      <c r="AC421" s="114">
        <f>IF(AB421=0,0,IF(AB421&lt;10,1,IF(MOD(AB421,40)&lt;10,ROUNDDOWN(AB421/40,0),ROUNDUP(AB421/40,0))))</f>
        <v>0</v>
      </c>
      <c r="AD421" s="113">
        <v>0</v>
      </c>
      <c r="AE421" s="114">
        <f>IF(AD421=0,0,IF(AD421&lt;10,1,IF(MOD(AD421,40)&lt;10,ROUNDDOWN(AD421/40,0),ROUNDUP(AD421/40,0))))</f>
        <v>0</v>
      </c>
      <c r="AF421" s="114">
        <v>0</v>
      </c>
      <c r="AG421" s="114">
        <f>IF(AF421=0,0,IF(AF421&lt;10,1,IF(MOD(AF421,40)&lt;10,ROUNDDOWN(AF421/40,0),ROUNDUP(AF421/40,0))))</f>
        <v>0</v>
      </c>
      <c r="AH421" s="113"/>
      <c r="AI421" s="114">
        <f>IF(AH421=0,0,IF(AH421&lt;10,1,IF(MOD(AH421,40)&lt;10,ROUNDDOWN(AH421/40,0),ROUNDUP(AH421/40,0))))</f>
        <v>0</v>
      </c>
      <c r="AJ421" s="113"/>
      <c r="AK421" s="114">
        <f>IF(AJ421=0,0,IF(AJ421&lt;10,1,IF(MOD(AJ421,40)&lt;10,ROUNDDOWN(AJ421/40,0),ROUNDUP(AJ421/40,0))))</f>
        <v>0</v>
      </c>
      <c r="AL421" s="113"/>
      <c r="AM421" s="114">
        <f>IF(AL421=0,0,IF(AL421&lt;10,1,IF(MOD(AL421,40)&lt;10,ROUNDDOWN(AL421/40,0),ROUNDUP(AL421/40,0))))</f>
        <v>0</v>
      </c>
      <c r="AN421" s="113">
        <f>SUM(J421+L421+N421+P421+R421+T421+V421+X421+Z421+AB421+AD421+AF421+AH421+AJ421+AL421)</f>
        <v>67</v>
      </c>
      <c r="AO421" s="113">
        <f>SUM(K421+M421+O421+Q421+S421+U421+W421+Y421+AA421+AC421+AE421+AG421+AI421+AK421+AM421)</f>
        <v>9</v>
      </c>
      <c r="AP421" s="113">
        <v>1</v>
      </c>
      <c r="AQ421" s="113">
        <v>5</v>
      </c>
      <c r="AR421" s="113">
        <f>SUM(AP421:AQ421)</f>
        <v>6</v>
      </c>
      <c r="AS421" s="142">
        <v>1</v>
      </c>
      <c r="AT421" s="185">
        <v>0</v>
      </c>
      <c r="AU421" s="142">
        <v>5</v>
      </c>
      <c r="AV421" s="185">
        <v>0</v>
      </c>
      <c r="AW421" s="142">
        <f>SUM(AS421:AV421)</f>
        <v>6</v>
      </c>
      <c r="AX421" s="128">
        <f>IF(AN421&lt;=0,0,IF(AN421&lt;=359,1,IF(AN421&lt;=719,2,IF(AN421&lt;=1079,3,IF(AN421&lt;=1679,4,IF(AN421&lt;=1680,5,IF(AN421&lt;=1680,1,5)))))))</f>
        <v>1</v>
      </c>
      <c r="AY421" s="129">
        <f>IF(AN421&gt;120,ROUND(((((K421+M421+O421)*30)+(J421+L421+N421))/50+(((Q421+S421+U421+W421+Y421+AA421)*40)+(P421+R421+T421+V421+X421+Z421))/50+(AC421+AE421+AG421+AI421+AK421+AM421)*2),0),IF((J421+L421+N421+P421+R421+T421+V421+X421+Z421)&lt;=0,0,IF((J421+L421+N421+P421+R421+T421+V421+X421+Z421)&lt;=20,1,IF((J421+L421+N421+P421+R421+T421+V421+X421+Z421)&lt;=40,2,IF((J421+L421+N421+P421+R421+T421+V421+X421+Z421)&lt;=60,3,IF((J421+L421+N421+P421+R421+T421+V421+X421+Z421)&lt;=80,4,IF((J421+L421+N421+P421+R421+T421+V421+X421+Z421)&lt;=100,5,IF((J421+L421+N421+P421+R421+T421+V421+X421+Z421)&lt;=120,6,0)))))))+((AC421+AE421+AG421+AI421+AK421+AM421)*2))</f>
        <v>4</v>
      </c>
      <c r="AZ421" s="113">
        <f>SUM(AX421:AY421)</f>
        <v>5</v>
      </c>
      <c r="BA421" s="113">
        <f>SUM(AP421)-AX421</f>
        <v>0</v>
      </c>
      <c r="BB421" s="113">
        <f>SUM(AQ421)-AY421</f>
        <v>1</v>
      </c>
      <c r="BC421" s="113">
        <f>SUM(AR421)-AZ421</f>
        <v>1</v>
      </c>
      <c r="BD421" s="130">
        <f>SUM(BC421)/AZ421*100</f>
        <v>20</v>
      </c>
      <c r="BE421" s="113">
        <v>3</v>
      </c>
      <c r="BF421" s="113"/>
      <c r="BG421" s="113"/>
      <c r="BH421" s="113">
        <f>SUM(BC421)-BE421-BF421+BG421</f>
        <v>-2</v>
      </c>
      <c r="BI421" s="130">
        <f>SUM(BH421)/AZ421*100</f>
        <v>-40</v>
      </c>
      <c r="BK421" s="112"/>
      <c r="BL421" s="150"/>
      <c r="BM421" s="112"/>
      <c r="BN421" s="112"/>
      <c r="BO421" s="112"/>
      <c r="BP421" s="112"/>
      <c r="BQ421" s="112"/>
      <c r="BR421" s="112"/>
      <c r="BS421" s="112"/>
      <c r="BT421" s="112"/>
      <c r="BU421" s="112"/>
      <c r="BV421" s="112"/>
      <c r="BW421" s="112"/>
      <c r="BX421" s="112"/>
      <c r="BY421" s="112"/>
      <c r="BZ421" s="112"/>
      <c r="CA421" s="112"/>
      <c r="CB421" s="112"/>
      <c r="CC421" s="112"/>
      <c r="CD421" s="112"/>
      <c r="CE421" s="112"/>
      <c r="CF421" s="112"/>
      <c r="CG421" s="112"/>
      <c r="CH421" s="112"/>
      <c r="CI421" s="112"/>
      <c r="CJ421" s="112"/>
      <c r="CK421" s="112"/>
      <c r="CL421" s="112"/>
      <c r="CM421" s="112"/>
      <c r="CN421" s="112"/>
      <c r="CO421" s="112"/>
    </row>
    <row r="422" spans="1:93" s="161" customFormat="1">
      <c r="A422" s="154"/>
      <c r="B422" s="154"/>
      <c r="C422" s="155" t="s">
        <v>369</v>
      </c>
      <c r="D422" s="155"/>
      <c r="E422" s="155"/>
      <c r="F422" s="155"/>
      <c r="G422" s="154"/>
      <c r="H422" s="154"/>
      <c r="I422" s="154"/>
      <c r="J422" s="156" t="s">
        <v>370</v>
      </c>
      <c r="K422" s="157"/>
      <c r="L422" s="154"/>
      <c r="M422" s="157"/>
      <c r="N422" s="154"/>
      <c r="O422" s="157"/>
      <c r="P422" s="154"/>
      <c r="Q422" s="157"/>
      <c r="R422" s="154"/>
      <c r="S422" s="157"/>
      <c r="T422" s="154"/>
      <c r="U422" s="157"/>
      <c r="V422" s="154"/>
      <c r="W422" s="157"/>
      <c r="X422" s="154"/>
      <c r="Y422" s="157"/>
      <c r="Z422" s="154"/>
      <c r="AA422" s="157"/>
      <c r="AB422" s="154"/>
      <c r="AC422" s="157"/>
      <c r="AD422" s="154"/>
      <c r="AE422" s="157"/>
      <c r="AF422" s="157"/>
      <c r="AG422" s="157"/>
      <c r="AH422" s="154"/>
      <c r="AI422" s="157"/>
      <c r="AJ422" s="154"/>
      <c r="AK422" s="157"/>
      <c r="AL422" s="154"/>
      <c r="AM422" s="157"/>
      <c r="AN422" s="154"/>
      <c r="AO422" s="154"/>
      <c r="AP422" s="154"/>
      <c r="AQ422" s="154"/>
      <c r="AR422" s="154"/>
      <c r="AS422" s="154"/>
      <c r="AT422" s="185"/>
      <c r="AU422" s="154"/>
      <c r="AV422" s="185"/>
      <c r="AW422" s="154"/>
      <c r="AX422" s="158"/>
      <c r="AY422" s="159"/>
      <c r="AZ422" s="154"/>
      <c r="BA422" s="154"/>
      <c r="BB422" s="154"/>
      <c r="BC422" s="154"/>
      <c r="BD422" s="160"/>
      <c r="BE422" s="154"/>
      <c r="BF422" s="154"/>
      <c r="BG422" s="154"/>
      <c r="BH422" s="154"/>
      <c r="BI422" s="160"/>
      <c r="BK422" s="162"/>
      <c r="BL422" s="150"/>
      <c r="BM422" s="162"/>
      <c r="BN422" s="162"/>
      <c r="BO422" s="162"/>
      <c r="BP422" s="162"/>
      <c r="BQ422" s="162"/>
      <c r="BR422" s="162"/>
      <c r="BS422" s="162"/>
      <c r="BT422" s="162"/>
      <c r="BU422" s="162"/>
      <c r="BV422" s="162"/>
      <c r="BW422" s="162"/>
      <c r="BX422" s="162"/>
      <c r="BY422" s="162"/>
      <c r="BZ422" s="162"/>
      <c r="CA422" s="162"/>
      <c r="CB422" s="162"/>
      <c r="CC422" s="162"/>
      <c r="CD422" s="162"/>
      <c r="CE422" s="162"/>
      <c r="CF422" s="162"/>
      <c r="CG422" s="162"/>
      <c r="CH422" s="162"/>
      <c r="CI422" s="162"/>
      <c r="CJ422" s="162"/>
      <c r="CK422" s="162"/>
      <c r="CL422" s="162"/>
      <c r="CM422" s="162"/>
      <c r="CN422" s="162"/>
      <c r="CO422" s="162"/>
    </row>
    <row r="423" spans="1:93" s="161" customFormat="1">
      <c r="A423" s="154"/>
      <c r="B423" s="154"/>
      <c r="C423" s="155" t="s">
        <v>513</v>
      </c>
      <c r="D423" s="155"/>
      <c r="E423" s="155"/>
      <c r="F423" s="155"/>
      <c r="G423" s="154"/>
      <c r="H423" s="154"/>
      <c r="I423" s="154"/>
      <c r="J423" s="156" t="s">
        <v>660</v>
      </c>
      <c r="K423" s="157"/>
      <c r="L423" s="154"/>
      <c r="M423" s="157"/>
      <c r="N423" s="154"/>
      <c r="O423" s="157"/>
      <c r="P423" s="154"/>
      <c r="Q423" s="157"/>
      <c r="R423" s="154"/>
      <c r="S423" s="157"/>
      <c r="T423" s="154"/>
      <c r="U423" s="157"/>
      <c r="V423" s="154"/>
      <c r="W423" s="157"/>
      <c r="X423" s="154"/>
      <c r="Y423" s="157"/>
      <c r="Z423" s="154"/>
      <c r="AA423" s="157"/>
      <c r="AB423" s="154"/>
      <c r="AC423" s="157"/>
      <c r="AD423" s="154"/>
      <c r="AE423" s="157"/>
      <c r="AF423" s="157"/>
      <c r="AG423" s="157"/>
      <c r="AH423" s="154"/>
      <c r="AI423" s="157"/>
      <c r="AJ423" s="154"/>
      <c r="AK423" s="157"/>
      <c r="AL423" s="154"/>
      <c r="AM423" s="157"/>
      <c r="AN423" s="154"/>
      <c r="AO423" s="154"/>
      <c r="AP423" s="154"/>
      <c r="AQ423" s="154"/>
      <c r="AR423" s="154"/>
      <c r="AS423" s="154"/>
      <c r="AT423" s="185"/>
      <c r="AU423" s="154"/>
      <c r="AV423" s="185"/>
      <c r="AW423" s="154"/>
      <c r="AX423" s="158"/>
      <c r="AY423" s="159"/>
      <c r="AZ423" s="154"/>
      <c r="BA423" s="154"/>
      <c r="BB423" s="154"/>
      <c r="BC423" s="154"/>
      <c r="BD423" s="160"/>
      <c r="BE423" s="154"/>
      <c r="BF423" s="154"/>
      <c r="BG423" s="154"/>
      <c r="BH423" s="154"/>
      <c r="BI423" s="160"/>
      <c r="BK423" s="162"/>
      <c r="BL423" s="150"/>
      <c r="BM423" s="162"/>
      <c r="BN423" s="162"/>
      <c r="BO423" s="162"/>
      <c r="BP423" s="162"/>
      <c r="BQ423" s="162"/>
      <c r="BR423" s="162"/>
      <c r="BS423" s="162"/>
      <c r="BT423" s="162"/>
      <c r="BU423" s="162"/>
      <c r="BV423" s="162"/>
      <c r="BW423" s="162"/>
      <c r="BX423" s="162"/>
      <c r="BY423" s="162"/>
      <c r="BZ423" s="162"/>
      <c r="CA423" s="162"/>
      <c r="CB423" s="162"/>
      <c r="CC423" s="162"/>
      <c r="CD423" s="162"/>
      <c r="CE423" s="162"/>
      <c r="CF423" s="162"/>
      <c r="CG423" s="162"/>
      <c r="CH423" s="162"/>
      <c r="CI423" s="162"/>
      <c r="CJ423" s="162"/>
      <c r="CK423" s="162"/>
      <c r="CL423" s="162"/>
      <c r="CM423" s="162"/>
      <c r="CN423" s="162"/>
      <c r="CO423" s="162"/>
    </row>
    <row r="424" spans="1:93" s="111" customFormat="1">
      <c r="A424" s="113">
        <v>139</v>
      </c>
      <c r="B424" s="113">
        <v>40010125</v>
      </c>
      <c r="C424" s="126" t="s">
        <v>142</v>
      </c>
      <c r="D424" s="126" t="s">
        <v>205</v>
      </c>
      <c r="E424" s="126" t="s">
        <v>185</v>
      </c>
      <c r="F424" s="126" t="s">
        <v>181</v>
      </c>
      <c r="G424" s="113">
        <v>30</v>
      </c>
      <c r="H424" s="113">
        <v>1</v>
      </c>
      <c r="I424" s="113" t="s">
        <v>283</v>
      </c>
      <c r="J424" s="113">
        <v>0</v>
      </c>
      <c r="K424" s="114">
        <f>IF(J424=0,0,IF(J424&lt;10,1,IF(MOD(J424,30)&lt;10,ROUNDDOWN(J424/30,0),ROUNDUP(J424/30,0))))</f>
        <v>0</v>
      </c>
      <c r="L424" s="113">
        <v>3</v>
      </c>
      <c r="M424" s="114">
        <f>IF(L424=0,0,IF(L424&lt;10,1,IF(MOD(L424,30)&lt;10,ROUNDDOWN(L424/30,0),ROUNDUP(L424/30,0))))</f>
        <v>1</v>
      </c>
      <c r="N424" s="113">
        <v>1</v>
      </c>
      <c r="O424" s="114">
        <f>IF(N424=0,0,IF(N424&lt;10,1,IF(MOD(N424,30)&lt;10,ROUNDDOWN(N424/30,0),ROUNDUP(N424/30,0))))</f>
        <v>1</v>
      </c>
      <c r="P424" s="113">
        <v>1</v>
      </c>
      <c r="Q424" s="114">
        <f>IF(P424=0,0,IF(P424&lt;10,1,IF(MOD(P424,40)&lt;10,ROUNDDOWN(P424/40,0),ROUNDUP(P424/40,0))))</f>
        <v>1</v>
      </c>
      <c r="R424" s="113">
        <v>2</v>
      </c>
      <c r="S424" s="114">
        <f>IF(R424=0,0,IF(R424&lt;10,1,IF(MOD(R424,40)&lt;10,ROUNDDOWN(R424/40,0),ROUNDUP(R424/40,0))))</f>
        <v>1</v>
      </c>
      <c r="T424" s="113">
        <v>6</v>
      </c>
      <c r="U424" s="114">
        <f>IF(T424=0,0,IF(T424&lt;10,1,IF(MOD(T424,40)&lt;10,ROUNDDOWN(T424/40,0),ROUNDUP(T424/40,0))))</f>
        <v>1</v>
      </c>
      <c r="V424" s="113">
        <v>10</v>
      </c>
      <c r="W424" s="114">
        <f>IF(V424=0,0,IF(V424&lt;10,1,IF(MOD(V424,40)&lt;10,ROUNDDOWN(V424/40,0),ROUNDUP(V424/40,0))))</f>
        <v>1</v>
      </c>
      <c r="X424" s="113">
        <v>4</v>
      </c>
      <c r="Y424" s="114">
        <f>IF(X424=0,0,IF(X424&lt;10,1,IF(MOD(X424,40)&lt;10,ROUNDDOWN(X424/40,0),ROUNDUP(X424/40,0))))</f>
        <v>1</v>
      </c>
      <c r="Z424" s="113">
        <v>15</v>
      </c>
      <c r="AA424" s="114">
        <f>IF(Z424=0,0,IF(Z424&lt;10,1,IF(MOD(Z424,40)&lt;10,ROUNDDOWN(Z424/40,0),ROUNDUP(Z424/40,0))))</f>
        <v>1</v>
      </c>
      <c r="AB424" s="113"/>
      <c r="AC424" s="114">
        <f>IF(AB424=0,0,IF(AB424&lt;10,1,IF(MOD(AB424,40)&lt;10,ROUNDDOWN(AB424/40,0),ROUNDUP(AB424/40,0))))</f>
        <v>0</v>
      </c>
      <c r="AD424" s="113"/>
      <c r="AE424" s="114">
        <f>IF(AD424=0,0,IF(AD424&lt;10,1,IF(MOD(AD424,40)&lt;10,ROUNDDOWN(AD424/40,0),ROUNDUP(AD424/40,0))))</f>
        <v>0</v>
      </c>
      <c r="AF424" s="114"/>
      <c r="AG424" s="114">
        <f>IF(AF424=0,0,IF(AF424&lt;10,1,IF(MOD(AF424,40)&lt;10,ROUNDDOWN(AF424/40,0),ROUNDUP(AF424/40,0))))</f>
        <v>0</v>
      </c>
      <c r="AH424" s="113"/>
      <c r="AI424" s="114">
        <f>IF(AH424=0,0,IF(AH424&lt;10,1,IF(MOD(AH424,40)&lt;10,ROUNDDOWN(AH424/40,0),ROUNDUP(AH424/40,0))))</f>
        <v>0</v>
      </c>
      <c r="AJ424" s="113"/>
      <c r="AK424" s="114">
        <f>IF(AJ424=0,0,IF(AJ424&lt;10,1,IF(MOD(AJ424,40)&lt;10,ROUNDDOWN(AJ424/40,0),ROUNDUP(AJ424/40,0))))</f>
        <v>0</v>
      </c>
      <c r="AL424" s="113"/>
      <c r="AM424" s="114">
        <f>IF(AL424=0,0,IF(AL424&lt;10,1,IF(MOD(AL424,40)&lt;10,ROUNDDOWN(AL424/40,0),ROUNDUP(AL424/40,0))))</f>
        <v>0</v>
      </c>
      <c r="AN424" s="113">
        <f>SUM(J424+L424+N424+P424+R424+T424+V424+X424+Z424+AB424+AD424+AF424+AH424+AJ424+AL424)</f>
        <v>42</v>
      </c>
      <c r="AO424" s="113">
        <f>SUM(K424+M424+O424+Q424+S424+U424+W424+Y424+AA424+AC424+AE424+AG424+AI424+AK424+AM424)</f>
        <v>8</v>
      </c>
      <c r="AP424" s="113">
        <v>1</v>
      </c>
      <c r="AQ424" s="113">
        <v>4</v>
      </c>
      <c r="AR424" s="113">
        <f>SUM(AP424:AQ424)</f>
        <v>5</v>
      </c>
      <c r="AS424" s="142">
        <v>1</v>
      </c>
      <c r="AT424" s="185">
        <v>0</v>
      </c>
      <c r="AU424" s="142">
        <v>4</v>
      </c>
      <c r="AV424" s="185">
        <v>0</v>
      </c>
      <c r="AW424" s="142">
        <f>SUM(AS424:AV424)</f>
        <v>5</v>
      </c>
      <c r="AX424" s="128">
        <f>IF(AN424&lt;=0,0,IF(AN424&lt;=359,1,IF(AN424&lt;=719,2,IF(AN424&lt;=1079,3,IF(AN424&lt;=1679,4,IF(AN424&lt;=1680,5,IF(AN424&lt;=1680,1,5)))))))</f>
        <v>1</v>
      </c>
      <c r="AY424" s="129">
        <f>IF(AN424&gt;120,ROUND(((((K424+M424+O424)*30)+(J424+L424+N424))/50+(((Q424+S424+U424+W424+Y424+AA424)*40)+(P424+R424+T424+V424+X424+Z424))/50+(AC424+AE424+AG424+AI424+AK424+AM424)*2),0),IF((J424+L424+N424+P424+R424+T424+V424+X424+Z424)&lt;=0,0,IF((J424+L424+N424+P424+R424+T424+V424+X424+Z424)&lt;=20,1,IF((J424+L424+N424+P424+R424+T424+V424+X424+Z424)&lt;=40,2,IF((J424+L424+N424+P424+R424+T424+V424+X424+Z424)&lt;=60,3,IF((J424+L424+N424+P424+R424+T424+V424+X424+Z424)&lt;=80,4,IF((J424+L424+N424+P424+R424+T424+V424+X424+Z424)&lt;=100,5,IF((J424+L424+N424+P424+R424+T424+V424+X424+Z424)&lt;=120,6,0)))))))+((AC424+AE424+AG424+AI424+AK424+AM424)*2))</f>
        <v>3</v>
      </c>
      <c r="AZ424" s="113">
        <f>SUM(AX424:AY424)</f>
        <v>4</v>
      </c>
      <c r="BA424" s="113">
        <f>SUM(AP424)-AX424</f>
        <v>0</v>
      </c>
      <c r="BB424" s="113">
        <f>SUM(AQ424)-AY424</f>
        <v>1</v>
      </c>
      <c r="BC424" s="113">
        <f>SUM(AR424)-AZ424</f>
        <v>1</v>
      </c>
      <c r="BD424" s="130">
        <f>SUM(BC424)/AZ424*100</f>
        <v>25</v>
      </c>
      <c r="BE424" s="113">
        <v>0</v>
      </c>
      <c r="BF424" s="113"/>
      <c r="BG424" s="113"/>
      <c r="BH424" s="113">
        <f>SUM(BC424)-BE424-BF424+BG424</f>
        <v>1</v>
      </c>
      <c r="BI424" s="130">
        <f>SUM(BH424)/AZ424*100</f>
        <v>25</v>
      </c>
      <c r="BK424" s="112"/>
      <c r="BL424" s="150"/>
      <c r="BM424" s="112"/>
      <c r="BN424" s="112"/>
      <c r="BO424" s="112"/>
      <c r="BP424" s="112"/>
      <c r="BQ424" s="112"/>
      <c r="BR424" s="112"/>
      <c r="BS424" s="112"/>
      <c r="BT424" s="112"/>
      <c r="BU424" s="112"/>
      <c r="BV424" s="112"/>
      <c r="BW424" s="112"/>
      <c r="BX424" s="112"/>
      <c r="BY424" s="112"/>
      <c r="BZ424" s="112"/>
      <c r="CA424" s="112"/>
      <c r="CB424" s="112"/>
      <c r="CC424" s="112"/>
      <c r="CD424" s="112"/>
      <c r="CE424" s="112"/>
      <c r="CF424" s="112"/>
      <c r="CG424" s="112"/>
      <c r="CH424" s="112"/>
      <c r="CI424" s="112"/>
      <c r="CJ424" s="112"/>
      <c r="CK424" s="112"/>
      <c r="CL424" s="112"/>
      <c r="CM424" s="112"/>
      <c r="CN424" s="112"/>
      <c r="CO424" s="112"/>
    </row>
    <row r="425" spans="1:93" s="161" customFormat="1">
      <c r="A425" s="154"/>
      <c r="B425" s="154"/>
      <c r="C425" s="155" t="s">
        <v>369</v>
      </c>
      <c r="D425" s="155"/>
      <c r="E425" s="155"/>
      <c r="F425" s="155"/>
      <c r="G425" s="154"/>
      <c r="H425" s="154"/>
      <c r="I425" s="154"/>
      <c r="J425" s="156" t="s">
        <v>377</v>
      </c>
      <c r="K425" s="157"/>
      <c r="L425" s="154"/>
      <c r="M425" s="157"/>
      <c r="N425" s="154"/>
      <c r="O425" s="157"/>
      <c r="P425" s="154"/>
      <c r="Q425" s="157"/>
      <c r="R425" s="154"/>
      <c r="S425" s="157"/>
      <c r="T425" s="154"/>
      <c r="U425" s="157"/>
      <c r="V425" s="154"/>
      <c r="W425" s="157"/>
      <c r="X425" s="154"/>
      <c r="Y425" s="157"/>
      <c r="Z425" s="154"/>
      <c r="AA425" s="157"/>
      <c r="AB425" s="154"/>
      <c r="AC425" s="157"/>
      <c r="AD425" s="154"/>
      <c r="AE425" s="157"/>
      <c r="AF425" s="157"/>
      <c r="AG425" s="157"/>
      <c r="AH425" s="154"/>
      <c r="AI425" s="157"/>
      <c r="AJ425" s="154"/>
      <c r="AK425" s="157"/>
      <c r="AL425" s="154"/>
      <c r="AM425" s="157"/>
      <c r="AN425" s="154"/>
      <c r="AO425" s="154"/>
      <c r="AP425" s="154"/>
      <c r="AQ425" s="154"/>
      <c r="AR425" s="154"/>
      <c r="AS425" s="154"/>
      <c r="AT425" s="185"/>
      <c r="AU425" s="154"/>
      <c r="AV425" s="185"/>
      <c r="AW425" s="154"/>
      <c r="AX425" s="158"/>
      <c r="AY425" s="159"/>
      <c r="AZ425" s="154"/>
      <c r="BA425" s="154"/>
      <c r="BB425" s="154"/>
      <c r="BC425" s="154"/>
      <c r="BD425" s="160"/>
      <c r="BE425" s="154"/>
      <c r="BF425" s="154"/>
      <c r="BG425" s="154"/>
      <c r="BH425" s="154"/>
      <c r="BI425" s="160"/>
      <c r="BK425" s="162"/>
      <c r="BL425" s="150"/>
      <c r="BM425" s="162"/>
      <c r="BN425" s="162"/>
      <c r="BO425" s="162"/>
      <c r="BP425" s="162"/>
      <c r="BQ425" s="162"/>
      <c r="BR425" s="162"/>
      <c r="BS425" s="162"/>
      <c r="BT425" s="162"/>
      <c r="BU425" s="162"/>
      <c r="BV425" s="162"/>
      <c r="BW425" s="162"/>
      <c r="BX425" s="162"/>
      <c r="BY425" s="162"/>
      <c r="BZ425" s="162"/>
      <c r="CA425" s="162"/>
      <c r="CB425" s="162"/>
      <c r="CC425" s="162"/>
      <c r="CD425" s="162"/>
      <c r="CE425" s="162"/>
      <c r="CF425" s="162"/>
      <c r="CG425" s="162"/>
      <c r="CH425" s="162"/>
      <c r="CI425" s="162"/>
      <c r="CJ425" s="162"/>
      <c r="CK425" s="162"/>
      <c r="CL425" s="162"/>
      <c r="CM425" s="162"/>
      <c r="CN425" s="162"/>
      <c r="CO425" s="162"/>
    </row>
    <row r="426" spans="1:93" s="161" customFormat="1">
      <c r="A426" s="154"/>
      <c r="B426" s="154"/>
      <c r="C426" s="155" t="s">
        <v>513</v>
      </c>
      <c r="D426" s="155"/>
      <c r="E426" s="155"/>
      <c r="F426" s="155"/>
      <c r="G426" s="154"/>
      <c r="H426" s="154"/>
      <c r="I426" s="154"/>
      <c r="J426" s="156" t="s">
        <v>661</v>
      </c>
      <c r="K426" s="157"/>
      <c r="L426" s="154"/>
      <c r="M426" s="157"/>
      <c r="N426" s="154"/>
      <c r="O426" s="157"/>
      <c r="P426" s="154"/>
      <c r="Q426" s="157"/>
      <c r="R426" s="154"/>
      <c r="S426" s="157"/>
      <c r="T426" s="154"/>
      <c r="U426" s="157"/>
      <c r="V426" s="154"/>
      <c r="W426" s="157"/>
      <c r="X426" s="154"/>
      <c r="Y426" s="157"/>
      <c r="Z426" s="154"/>
      <c r="AA426" s="157"/>
      <c r="AB426" s="154"/>
      <c r="AC426" s="157"/>
      <c r="AD426" s="154"/>
      <c r="AE426" s="157"/>
      <c r="AF426" s="157"/>
      <c r="AG426" s="157"/>
      <c r="AH426" s="154"/>
      <c r="AI426" s="157"/>
      <c r="AJ426" s="154"/>
      <c r="AK426" s="157"/>
      <c r="AL426" s="154"/>
      <c r="AM426" s="157"/>
      <c r="AN426" s="154"/>
      <c r="AO426" s="154"/>
      <c r="AP426" s="154"/>
      <c r="AQ426" s="154"/>
      <c r="AR426" s="154"/>
      <c r="AS426" s="154"/>
      <c r="AT426" s="185"/>
      <c r="AU426" s="154"/>
      <c r="AV426" s="185"/>
      <c r="AW426" s="154"/>
      <c r="AX426" s="158"/>
      <c r="AY426" s="159"/>
      <c r="AZ426" s="154"/>
      <c r="BA426" s="154"/>
      <c r="BB426" s="154"/>
      <c r="BC426" s="154"/>
      <c r="BD426" s="160"/>
      <c r="BE426" s="154"/>
      <c r="BF426" s="154"/>
      <c r="BG426" s="154"/>
      <c r="BH426" s="154"/>
      <c r="BI426" s="160"/>
      <c r="BK426" s="162"/>
      <c r="BL426" s="150"/>
      <c r="BM426" s="162"/>
      <c r="BN426" s="162"/>
      <c r="BO426" s="162"/>
      <c r="BP426" s="162"/>
      <c r="BQ426" s="162"/>
      <c r="BR426" s="162"/>
      <c r="BS426" s="162"/>
      <c r="BT426" s="162"/>
      <c r="BU426" s="162"/>
      <c r="BV426" s="162"/>
      <c r="BW426" s="162"/>
      <c r="BX426" s="162"/>
      <c r="BY426" s="162"/>
      <c r="BZ426" s="162"/>
      <c r="CA426" s="162"/>
      <c r="CB426" s="162"/>
      <c r="CC426" s="162"/>
      <c r="CD426" s="162"/>
      <c r="CE426" s="162"/>
      <c r="CF426" s="162"/>
      <c r="CG426" s="162"/>
      <c r="CH426" s="162"/>
      <c r="CI426" s="162"/>
      <c r="CJ426" s="162"/>
      <c r="CK426" s="162"/>
      <c r="CL426" s="162"/>
      <c r="CM426" s="162"/>
      <c r="CN426" s="162"/>
      <c r="CO426" s="162"/>
    </row>
    <row r="427" spans="1:93" s="111" customFormat="1">
      <c r="A427" s="113">
        <v>140</v>
      </c>
      <c r="B427" s="113">
        <v>40010170</v>
      </c>
      <c r="C427" s="126" t="s">
        <v>163</v>
      </c>
      <c r="D427" s="126" t="s">
        <v>184</v>
      </c>
      <c r="E427" s="126" t="s">
        <v>184</v>
      </c>
      <c r="F427" s="126" t="s">
        <v>181</v>
      </c>
      <c r="G427" s="113">
        <v>30</v>
      </c>
      <c r="H427" s="113">
        <v>4</v>
      </c>
      <c r="I427" s="113" t="s">
        <v>283</v>
      </c>
      <c r="J427" s="113">
        <v>0</v>
      </c>
      <c r="K427" s="114">
        <f>IF(J427=0,0,IF(J427&lt;10,1,IF(MOD(J427,30)&lt;10,ROUNDDOWN(J427/30,0),ROUNDUP(J427/30,0))))</f>
        <v>0</v>
      </c>
      <c r="L427" s="113">
        <v>1</v>
      </c>
      <c r="M427" s="114">
        <f>IF(L427=0,0,IF(L427&lt;10,1,IF(MOD(L427,30)&lt;10,ROUNDDOWN(L427/30,0),ROUNDUP(L427/30,0))))</f>
        <v>1</v>
      </c>
      <c r="N427" s="113">
        <v>5</v>
      </c>
      <c r="O427" s="114">
        <f>IF(N427=0,0,IF(N427&lt;10,1,IF(MOD(N427,30)&lt;10,ROUNDDOWN(N427/30,0),ROUNDUP(N427/30,0))))</f>
        <v>1</v>
      </c>
      <c r="P427" s="113">
        <v>21</v>
      </c>
      <c r="Q427" s="114">
        <f>IF(P427=0,0,IF(P427&lt;10,1,IF(MOD(P427,40)&lt;10,ROUNDDOWN(P427/40,0),ROUNDUP(P427/40,0))))</f>
        <v>1</v>
      </c>
      <c r="R427" s="113">
        <v>8</v>
      </c>
      <c r="S427" s="114">
        <f>IF(R427=0,0,IF(R427&lt;10,1,IF(MOD(R427,40)&lt;10,ROUNDDOWN(R427/40,0),ROUNDUP(R427/40,0))))</f>
        <v>1</v>
      </c>
      <c r="T427" s="113">
        <v>12</v>
      </c>
      <c r="U427" s="114">
        <f>IF(T427=0,0,IF(T427&lt;10,1,IF(MOD(T427,40)&lt;10,ROUNDDOWN(T427/40,0),ROUNDUP(T427/40,0))))</f>
        <v>1</v>
      </c>
      <c r="V427" s="113">
        <v>16</v>
      </c>
      <c r="W427" s="114">
        <f>IF(V427=0,0,IF(V427&lt;10,1,IF(MOD(V427,40)&lt;10,ROUNDDOWN(V427/40,0),ROUNDUP(V427/40,0))))</f>
        <v>1</v>
      </c>
      <c r="X427" s="113">
        <v>15</v>
      </c>
      <c r="Y427" s="114">
        <f>IF(X427=0,0,IF(X427&lt;10,1,IF(MOD(X427,40)&lt;10,ROUNDDOWN(X427/40,0),ROUNDUP(X427/40,0))))</f>
        <v>1</v>
      </c>
      <c r="Z427" s="113">
        <v>25</v>
      </c>
      <c r="AA427" s="114">
        <f>IF(Z427=0,0,IF(Z427&lt;10,1,IF(MOD(Z427,40)&lt;10,ROUNDDOWN(Z427/40,0),ROUNDUP(Z427/40,0))))</f>
        <v>1</v>
      </c>
      <c r="AB427" s="113"/>
      <c r="AC427" s="114">
        <f>IF(AB427=0,0,IF(AB427&lt;10,1,IF(MOD(AB427,40)&lt;10,ROUNDDOWN(AB427/40,0),ROUNDUP(AB427/40,0))))</f>
        <v>0</v>
      </c>
      <c r="AD427" s="113"/>
      <c r="AE427" s="114">
        <f>IF(AD427=0,0,IF(AD427&lt;10,1,IF(MOD(AD427,40)&lt;10,ROUNDDOWN(AD427/40,0),ROUNDUP(AD427/40,0))))</f>
        <v>0</v>
      </c>
      <c r="AF427" s="114"/>
      <c r="AG427" s="114">
        <f>IF(AF427=0,0,IF(AF427&lt;10,1,IF(MOD(AF427,40)&lt;10,ROUNDDOWN(AF427/40,0),ROUNDUP(AF427/40,0))))</f>
        <v>0</v>
      </c>
      <c r="AH427" s="113"/>
      <c r="AI427" s="114">
        <f>IF(AH427=0,0,IF(AH427&lt;10,1,IF(MOD(AH427,40)&lt;10,ROUNDDOWN(AH427/40,0),ROUNDUP(AH427/40,0))))</f>
        <v>0</v>
      </c>
      <c r="AJ427" s="113"/>
      <c r="AK427" s="114">
        <f>IF(AJ427=0,0,IF(AJ427&lt;10,1,IF(MOD(AJ427,40)&lt;10,ROUNDDOWN(AJ427/40,0),ROUNDUP(AJ427/40,0))))</f>
        <v>0</v>
      </c>
      <c r="AL427" s="113"/>
      <c r="AM427" s="114">
        <f>IF(AL427=0,0,IF(AL427&lt;10,1,IF(MOD(AL427,40)&lt;10,ROUNDDOWN(AL427/40,0),ROUNDUP(AL427/40,0))))</f>
        <v>0</v>
      </c>
      <c r="AN427" s="113">
        <f>SUM(J427+L427+N427+P427+R427+T427+V427+X427+Z427+AB427+AD427+AF427+AH427+AJ427+AL427)</f>
        <v>103</v>
      </c>
      <c r="AO427" s="113">
        <f>SUM(K427+M427+O427+Q427+S427+U427+W427+Y427+AA427+AC427+AE427+AG427+AI427+AK427+AM427)</f>
        <v>8</v>
      </c>
      <c r="AP427" s="113">
        <v>1</v>
      </c>
      <c r="AQ427" s="113">
        <v>7</v>
      </c>
      <c r="AR427" s="113">
        <f>SUM(AP427:AQ427)</f>
        <v>8</v>
      </c>
      <c r="AS427" s="142">
        <v>0</v>
      </c>
      <c r="AT427" s="185">
        <v>1</v>
      </c>
      <c r="AU427" s="142">
        <v>7</v>
      </c>
      <c r="AV427" s="185">
        <v>0</v>
      </c>
      <c r="AW427" s="142">
        <f>SUM(AS427:AV427)</f>
        <v>8</v>
      </c>
      <c r="AX427" s="128">
        <f>IF(AN427&lt;=0,0,IF(AN427&lt;=359,1,IF(AN427&lt;=719,2,IF(AN427&lt;=1079,3,IF(AN427&lt;=1679,4,IF(AN427&lt;=1680,5,IF(AN427&lt;=1680,1,5)))))))</f>
        <v>1</v>
      </c>
      <c r="AY427" s="129">
        <f>IF(AN427&gt;120,ROUND(((((K427+M427+O427)*30)+(J427+L427+N427))/50+(((Q427+S427+U427+W427+Y427+AA427)*40)+(P427+R427+T427+V427+X427+Z427))/50+(AC427+AE427+AG427+AI427+AK427+AM427)*2),0),IF((J427+L427+N427+P427+R427+T427+V427+X427+Z427)&lt;=0,0,IF((J427+L427+N427+P427+R427+T427+V427+X427+Z427)&lt;=20,1,IF((J427+L427+N427+P427+R427+T427+V427+X427+Z427)&lt;=40,2,IF((J427+L427+N427+P427+R427+T427+V427+X427+Z427)&lt;=60,3,IF((J427+L427+N427+P427+R427+T427+V427+X427+Z427)&lt;=80,4,IF((J427+L427+N427+P427+R427+T427+V427+X427+Z427)&lt;=100,5,IF((J427+L427+N427+P427+R427+T427+V427+X427+Z427)&lt;=120,6,0)))))))+((AC427+AE427+AG427+AI427+AK427+AM427)*2))</f>
        <v>6</v>
      </c>
      <c r="AZ427" s="113">
        <f>SUM(AX427:AY427)</f>
        <v>7</v>
      </c>
      <c r="BA427" s="113">
        <f>SUM(AP427)-AX427</f>
        <v>0</v>
      </c>
      <c r="BB427" s="113">
        <f>SUM(AQ427)-AY427</f>
        <v>1</v>
      </c>
      <c r="BC427" s="113">
        <f>SUM(AR427)-AZ427</f>
        <v>1</v>
      </c>
      <c r="BD427" s="130">
        <f>SUM(BC427)/AZ427*100</f>
        <v>14.285714285714285</v>
      </c>
      <c r="BE427" s="113">
        <v>0</v>
      </c>
      <c r="BF427" s="113"/>
      <c r="BG427" s="113"/>
      <c r="BH427" s="113">
        <f>SUM(BC427)-BE427-BF427+BG427</f>
        <v>1</v>
      </c>
      <c r="BI427" s="130">
        <f>SUM(BH427)/AZ427*100</f>
        <v>14.285714285714285</v>
      </c>
      <c r="BK427" s="112"/>
      <c r="BL427" s="150"/>
      <c r="BM427" s="112"/>
      <c r="BN427" s="112"/>
      <c r="BO427" s="112"/>
      <c r="BP427" s="112"/>
      <c r="BQ427" s="112"/>
      <c r="BR427" s="112"/>
      <c r="BS427" s="112"/>
      <c r="BT427" s="112"/>
      <c r="BU427" s="112"/>
      <c r="BV427" s="112"/>
      <c r="BW427" s="112"/>
      <c r="BX427" s="112"/>
      <c r="BY427" s="112"/>
      <c r="BZ427" s="112"/>
      <c r="CA427" s="112"/>
      <c r="CB427" s="112"/>
      <c r="CC427" s="112"/>
      <c r="CD427" s="112"/>
      <c r="CE427" s="112"/>
      <c r="CF427" s="112"/>
      <c r="CG427" s="112"/>
      <c r="CH427" s="112"/>
      <c r="CI427" s="112"/>
      <c r="CJ427" s="112"/>
      <c r="CK427" s="112"/>
      <c r="CL427" s="112"/>
      <c r="CM427" s="112"/>
      <c r="CN427" s="112"/>
      <c r="CO427" s="112"/>
    </row>
    <row r="428" spans="1:93" s="161" customFormat="1">
      <c r="A428" s="154"/>
      <c r="B428" s="154"/>
      <c r="C428" s="155" t="s">
        <v>369</v>
      </c>
      <c r="D428" s="155"/>
      <c r="E428" s="155"/>
      <c r="F428" s="155"/>
      <c r="G428" s="154"/>
      <c r="H428" s="154"/>
      <c r="I428" s="154"/>
      <c r="J428" s="156" t="s">
        <v>462</v>
      </c>
      <c r="K428" s="157"/>
      <c r="L428" s="154"/>
      <c r="M428" s="157"/>
      <c r="N428" s="154"/>
      <c r="O428" s="157"/>
      <c r="P428" s="154"/>
      <c r="Q428" s="157"/>
      <c r="R428" s="154"/>
      <c r="S428" s="157"/>
      <c r="T428" s="154"/>
      <c r="U428" s="157"/>
      <c r="V428" s="154"/>
      <c r="W428" s="157"/>
      <c r="X428" s="154"/>
      <c r="Y428" s="157"/>
      <c r="Z428" s="154"/>
      <c r="AA428" s="157"/>
      <c r="AB428" s="154"/>
      <c r="AC428" s="157"/>
      <c r="AD428" s="154"/>
      <c r="AE428" s="157"/>
      <c r="AF428" s="157"/>
      <c r="AG428" s="157"/>
      <c r="AH428" s="154"/>
      <c r="AI428" s="157"/>
      <c r="AJ428" s="154"/>
      <c r="AK428" s="157"/>
      <c r="AL428" s="154"/>
      <c r="AM428" s="157"/>
      <c r="AN428" s="163"/>
      <c r="AO428" s="154"/>
      <c r="AP428" s="154"/>
      <c r="AQ428" s="154"/>
      <c r="AR428" s="154"/>
      <c r="AS428" s="154"/>
      <c r="AT428" s="185"/>
      <c r="AU428" s="154"/>
      <c r="AV428" s="185"/>
      <c r="AW428" s="154"/>
      <c r="AX428" s="158"/>
      <c r="AY428" s="159"/>
      <c r="AZ428" s="154"/>
      <c r="BA428" s="154"/>
      <c r="BB428" s="154"/>
      <c r="BC428" s="154"/>
      <c r="BD428" s="160"/>
      <c r="BE428" s="154"/>
      <c r="BF428" s="154"/>
      <c r="BG428" s="154"/>
      <c r="BH428" s="154"/>
      <c r="BI428" s="160"/>
      <c r="BK428" s="162"/>
      <c r="BL428" s="150"/>
      <c r="BM428" s="162"/>
      <c r="BN428" s="162"/>
      <c r="BO428" s="162"/>
      <c r="BP428" s="162"/>
      <c r="BQ428" s="162"/>
      <c r="BR428" s="162"/>
      <c r="BS428" s="162"/>
      <c r="BT428" s="162"/>
      <c r="BU428" s="162"/>
      <c r="BV428" s="162"/>
      <c r="BW428" s="162"/>
      <c r="BX428" s="162"/>
      <c r="BY428" s="162"/>
      <c r="BZ428" s="162"/>
      <c r="CA428" s="162"/>
      <c r="CB428" s="162"/>
      <c r="CC428" s="162"/>
      <c r="CD428" s="162"/>
      <c r="CE428" s="162"/>
      <c r="CF428" s="162"/>
      <c r="CG428" s="162"/>
      <c r="CH428" s="162"/>
      <c r="CI428" s="162"/>
      <c r="CJ428" s="162"/>
      <c r="CK428" s="162"/>
      <c r="CL428" s="162"/>
      <c r="CM428" s="162"/>
      <c r="CN428" s="162"/>
      <c r="CO428" s="162"/>
    </row>
    <row r="429" spans="1:93" s="161" customFormat="1">
      <c r="A429" s="154"/>
      <c r="B429" s="154"/>
      <c r="C429" s="155" t="s">
        <v>513</v>
      </c>
      <c r="D429" s="155"/>
      <c r="E429" s="155"/>
      <c r="F429" s="155"/>
      <c r="G429" s="154"/>
      <c r="H429" s="154"/>
      <c r="I429" s="154"/>
      <c r="J429" s="156" t="s">
        <v>663</v>
      </c>
      <c r="K429" s="157"/>
      <c r="L429" s="154"/>
      <c r="M429" s="157"/>
      <c r="N429" s="154"/>
      <c r="O429" s="157"/>
      <c r="P429" s="154"/>
      <c r="Q429" s="157"/>
      <c r="R429" s="154"/>
      <c r="S429" s="157"/>
      <c r="T429" s="154"/>
      <c r="U429" s="157"/>
      <c r="V429" s="154"/>
      <c r="W429" s="157"/>
      <c r="X429" s="154"/>
      <c r="Y429" s="157"/>
      <c r="Z429" s="154"/>
      <c r="AA429" s="157"/>
      <c r="AB429" s="154"/>
      <c r="AC429" s="157"/>
      <c r="AD429" s="154"/>
      <c r="AE429" s="157"/>
      <c r="AF429" s="157"/>
      <c r="AG429" s="157"/>
      <c r="AH429" s="154"/>
      <c r="AI429" s="157"/>
      <c r="AJ429" s="154"/>
      <c r="AK429" s="157"/>
      <c r="AL429" s="154"/>
      <c r="AM429" s="157"/>
      <c r="AN429" s="163"/>
      <c r="AO429" s="154"/>
      <c r="AP429" s="154"/>
      <c r="AQ429" s="154"/>
      <c r="AR429" s="154"/>
      <c r="AS429" s="154"/>
      <c r="AT429" s="185"/>
      <c r="AU429" s="154"/>
      <c r="AV429" s="185"/>
      <c r="AW429" s="154"/>
      <c r="AX429" s="158"/>
      <c r="AY429" s="159"/>
      <c r="AZ429" s="154"/>
      <c r="BA429" s="154"/>
      <c r="BB429" s="154"/>
      <c r="BC429" s="154"/>
      <c r="BD429" s="160"/>
      <c r="BE429" s="154"/>
      <c r="BF429" s="154"/>
      <c r="BG429" s="154"/>
      <c r="BH429" s="154"/>
      <c r="BI429" s="160"/>
      <c r="BK429" s="162"/>
      <c r="BL429" s="150"/>
      <c r="BM429" s="162"/>
      <c r="BN429" s="162"/>
      <c r="BO429" s="162"/>
      <c r="BP429" s="162"/>
      <c r="BQ429" s="162"/>
      <c r="BR429" s="162"/>
      <c r="BS429" s="162"/>
      <c r="BT429" s="162"/>
      <c r="BU429" s="162"/>
      <c r="BV429" s="162"/>
      <c r="BW429" s="162"/>
      <c r="BX429" s="162"/>
      <c r="BY429" s="162"/>
      <c r="BZ429" s="162"/>
      <c r="CA429" s="162"/>
      <c r="CB429" s="162"/>
      <c r="CC429" s="162"/>
      <c r="CD429" s="162"/>
      <c r="CE429" s="162"/>
      <c r="CF429" s="162"/>
      <c r="CG429" s="162"/>
      <c r="CH429" s="162"/>
      <c r="CI429" s="162"/>
      <c r="CJ429" s="162"/>
      <c r="CK429" s="162"/>
      <c r="CL429" s="162"/>
      <c r="CM429" s="162"/>
      <c r="CN429" s="162"/>
      <c r="CO429" s="162"/>
    </row>
    <row r="430" spans="1:93" s="111" customFormat="1">
      <c r="A430" s="113">
        <v>141</v>
      </c>
      <c r="B430" s="113">
        <v>40010098</v>
      </c>
      <c r="C430" s="126" t="s">
        <v>177</v>
      </c>
      <c r="D430" s="126" t="s">
        <v>200</v>
      </c>
      <c r="E430" s="126" t="s">
        <v>183</v>
      </c>
      <c r="F430" s="126" t="s">
        <v>181</v>
      </c>
      <c r="G430" s="113">
        <v>25</v>
      </c>
      <c r="H430" s="113">
        <v>1</v>
      </c>
      <c r="I430" s="113" t="s">
        <v>283</v>
      </c>
      <c r="J430" s="113">
        <v>0</v>
      </c>
      <c r="K430" s="114">
        <f>IF(J430=0,0,IF(J430&lt;10,1,IF(MOD(J430,30)&lt;10,ROUNDDOWN(J430/30,0),ROUNDUP(J430/30,0))))</f>
        <v>0</v>
      </c>
      <c r="L430" s="113">
        <v>0</v>
      </c>
      <c r="M430" s="114">
        <f>IF(L430=0,0,IF(L430&lt;10,1,IF(MOD(L430,30)&lt;10,ROUNDDOWN(L430/30,0),ROUNDUP(L430/30,0))))</f>
        <v>0</v>
      </c>
      <c r="N430" s="113">
        <v>0</v>
      </c>
      <c r="O430" s="114">
        <f>IF(N430=0,0,IF(N430&lt;10,1,IF(MOD(N430,30)&lt;10,ROUNDDOWN(N430/30,0),ROUNDUP(N430/30,0))))</f>
        <v>0</v>
      </c>
      <c r="P430" s="113">
        <v>3</v>
      </c>
      <c r="Q430" s="114">
        <f>IF(P430=0,0,IF(P430&lt;10,1,IF(MOD(P430,40)&lt;10,ROUNDDOWN(P430/40,0),ROUNDUP(P430/40,0))))</f>
        <v>1</v>
      </c>
      <c r="R430" s="113">
        <v>1</v>
      </c>
      <c r="S430" s="114">
        <f>IF(R430=0,0,IF(R430&lt;10,1,IF(MOD(R430,40)&lt;10,ROUNDDOWN(R430/40,0),ROUNDUP(R430/40,0))))</f>
        <v>1</v>
      </c>
      <c r="T430" s="113">
        <v>0</v>
      </c>
      <c r="U430" s="114">
        <f>IF(T430=0,0,IF(T430&lt;10,1,IF(MOD(T430,40)&lt;10,ROUNDDOWN(T430/40,0),ROUNDUP(T430/40,0))))</f>
        <v>0</v>
      </c>
      <c r="V430" s="113">
        <v>5</v>
      </c>
      <c r="W430" s="114">
        <f>IF(V430=0,0,IF(V430&lt;10,1,IF(MOD(V430,40)&lt;10,ROUNDDOWN(V430/40,0),ROUNDUP(V430/40,0))))</f>
        <v>1</v>
      </c>
      <c r="X430" s="113">
        <v>5</v>
      </c>
      <c r="Y430" s="114">
        <f>IF(X430=0,0,IF(X430&lt;10,1,IF(MOD(X430,40)&lt;10,ROUNDDOWN(X430/40,0),ROUNDUP(X430/40,0))))</f>
        <v>1</v>
      </c>
      <c r="Z430" s="113">
        <v>4</v>
      </c>
      <c r="AA430" s="114">
        <f>IF(Z430=0,0,IF(Z430&lt;10,1,IF(MOD(Z430,40)&lt;10,ROUNDDOWN(Z430/40,0),ROUNDUP(Z430/40,0))))</f>
        <v>1</v>
      </c>
      <c r="AB430" s="113"/>
      <c r="AC430" s="114">
        <f>IF(AB430=0,0,IF(AB430&lt;10,1,IF(MOD(AB430,40)&lt;10,ROUNDDOWN(AB430/40,0),ROUNDUP(AB430/40,0))))</f>
        <v>0</v>
      </c>
      <c r="AD430" s="113"/>
      <c r="AE430" s="114">
        <f>IF(AD430=0,0,IF(AD430&lt;10,1,IF(MOD(AD430,40)&lt;10,ROUNDDOWN(AD430/40,0),ROUNDUP(AD430/40,0))))</f>
        <v>0</v>
      </c>
      <c r="AF430" s="114"/>
      <c r="AG430" s="114">
        <f>IF(AF430=0,0,IF(AF430&lt;10,1,IF(MOD(AF430,40)&lt;10,ROUNDDOWN(AF430/40,0),ROUNDUP(AF430/40,0))))</f>
        <v>0</v>
      </c>
      <c r="AH430" s="113"/>
      <c r="AI430" s="114">
        <f>IF(AH430=0,0,IF(AH430&lt;10,1,IF(MOD(AH430,40)&lt;10,ROUNDDOWN(AH430/40,0),ROUNDUP(AH430/40,0))))</f>
        <v>0</v>
      </c>
      <c r="AJ430" s="113"/>
      <c r="AK430" s="114">
        <f>IF(AJ430=0,0,IF(AJ430&lt;10,1,IF(MOD(AJ430,40)&lt;10,ROUNDDOWN(AJ430/40,0),ROUNDUP(AJ430/40,0))))</f>
        <v>0</v>
      </c>
      <c r="AL430" s="113"/>
      <c r="AM430" s="114">
        <f>IF(AL430=0,0,IF(AL430&lt;10,1,IF(MOD(AL430,40)&lt;10,ROUNDDOWN(AL430/40,0),ROUNDUP(AL430/40,0))))</f>
        <v>0</v>
      </c>
      <c r="AN430" s="113">
        <f>SUM(J430+L430+N430+P430+R430+T430+V430+X430+Z430+AB430+AD430+AF430+AH430+AJ430+AL430)</f>
        <v>18</v>
      </c>
      <c r="AO430" s="113">
        <f>SUM(K430+M430+O430+Q430+S430+U430+W430+Y430+AA430+AC430+AE430+AG430+AI430+AK430+AM430)</f>
        <v>5</v>
      </c>
      <c r="AP430" s="113">
        <v>1</v>
      </c>
      <c r="AQ430" s="113">
        <v>2</v>
      </c>
      <c r="AR430" s="113">
        <f>SUM(AP430:AQ430)</f>
        <v>3</v>
      </c>
      <c r="AS430" s="142">
        <v>0</v>
      </c>
      <c r="AT430" s="185">
        <v>1</v>
      </c>
      <c r="AU430" s="142">
        <v>2</v>
      </c>
      <c r="AV430" s="185">
        <v>0</v>
      </c>
      <c r="AW430" s="142">
        <f>SUM(AS430:AV430)</f>
        <v>3</v>
      </c>
      <c r="AX430" s="128">
        <f>IF(AN430&lt;=0,0,IF(AN430&lt;=359,1,IF(AN430&lt;=719,2,IF(AN430&lt;=1079,3,IF(AN430&lt;=1679,4,IF(AN430&lt;=1680,5,IF(AN430&lt;=1680,1,5)))))))</f>
        <v>1</v>
      </c>
      <c r="AY430" s="129">
        <f>IF(AN430&gt;120,ROUND(((((K430+M430+O430)*30)+(J430+L430+N430))/50+(((Q430+S430+U430+W430+Y430+AA430)*40)+(P430+R430+T430+V430+X430+Z430))/50+(AC430+AE430+AG430+AI430+AK430+AM430)*2),0),IF((J430+L430+N430+P430+R430+T430+V430+X430+Z430)&lt;=0,0,IF((J430+L430+N430+P430+R430+T430+V430+X430+Z430)&lt;=20,1,IF((J430+L430+N430+P430+R430+T430+V430+X430+Z430)&lt;=40,2,IF((J430+L430+N430+P430+R430+T430+V430+X430+Z430)&lt;=60,3,IF((J430+L430+N430+P430+R430+T430+V430+X430+Z430)&lt;=80,4,IF((J430+L430+N430+P430+R430+T430+V430+X430+Z430)&lt;=100,5,IF((J430+L430+N430+P430+R430+T430+V430+X430+Z430)&lt;=120,6,0)))))))+((AC430+AE430+AG430+AI430+AK430+AM430)*2))</f>
        <v>1</v>
      </c>
      <c r="AZ430" s="113">
        <f>SUM(AX430:AY430)</f>
        <v>2</v>
      </c>
      <c r="BA430" s="113">
        <f>SUM(AP430)-AX430</f>
        <v>0</v>
      </c>
      <c r="BB430" s="113">
        <f>SUM(AQ430)-AY430</f>
        <v>1</v>
      </c>
      <c r="BC430" s="113">
        <f>SUM(AR430)-AZ430</f>
        <v>1</v>
      </c>
      <c r="BD430" s="130">
        <f>SUM(BC430)/AZ430*100</f>
        <v>50</v>
      </c>
      <c r="BE430" s="113">
        <v>1</v>
      </c>
      <c r="BF430" s="113"/>
      <c r="BG430" s="113"/>
      <c r="BH430" s="113">
        <f>SUM(BC430)-BE430-BF430+BG430</f>
        <v>0</v>
      </c>
      <c r="BI430" s="130">
        <f>SUM(BH430)/AZ430*100</f>
        <v>0</v>
      </c>
      <c r="BK430" s="112"/>
      <c r="BL430" s="150"/>
      <c r="BM430" s="112"/>
      <c r="BN430" s="112"/>
      <c r="BO430" s="112"/>
      <c r="BP430" s="112"/>
      <c r="BQ430" s="112"/>
      <c r="BR430" s="112"/>
      <c r="BS430" s="112"/>
      <c r="BT430" s="112"/>
      <c r="BU430" s="112"/>
      <c r="BV430" s="112"/>
      <c r="BW430" s="112"/>
      <c r="BX430" s="112"/>
      <c r="BY430" s="112"/>
      <c r="BZ430" s="112"/>
      <c r="CA430" s="112"/>
      <c r="CB430" s="112"/>
      <c r="CC430" s="112"/>
      <c r="CD430" s="112"/>
      <c r="CE430" s="112"/>
      <c r="CF430" s="112"/>
      <c r="CG430" s="112"/>
      <c r="CH430" s="112"/>
      <c r="CI430" s="112"/>
      <c r="CJ430" s="112"/>
      <c r="CK430" s="112"/>
      <c r="CL430" s="112"/>
      <c r="CM430" s="112"/>
      <c r="CN430" s="112"/>
      <c r="CO430" s="112"/>
    </row>
    <row r="431" spans="1:93" s="111" customFormat="1">
      <c r="A431" s="113"/>
      <c r="B431" s="113"/>
      <c r="C431" s="155" t="s">
        <v>369</v>
      </c>
      <c r="D431" s="126"/>
      <c r="E431" s="126"/>
      <c r="F431" s="126"/>
      <c r="G431" s="113"/>
      <c r="H431" s="113"/>
      <c r="I431" s="113"/>
      <c r="J431" s="151" t="s">
        <v>486</v>
      </c>
      <c r="K431" s="114"/>
      <c r="L431" s="113"/>
      <c r="M431" s="114"/>
      <c r="N431" s="113"/>
      <c r="O431" s="114"/>
      <c r="P431" s="113"/>
      <c r="Q431" s="114"/>
      <c r="R431" s="113"/>
      <c r="S431" s="114"/>
      <c r="T431" s="113"/>
      <c r="U431" s="114"/>
      <c r="V431" s="113"/>
      <c r="W431" s="114"/>
      <c r="X431" s="113"/>
      <c r="Y431" s="114"/>
      <c r="Z431" s="113"/>
      <c r="AA431" s="114"/>
      <c r="AB431" s="113"/>
      <c r="AC431" s="114"/>
      <c r="AD431" s="113"/>
      <c r="AE431" s="114"/>
      <c r="AF431" s="114"/>
      <c r="AG431" s="114"/>
      <c r="AH431" s="113"/>
      <c r="AI431" s="114"/>
      <c r="AJ431" s="113"/>
      <c r="AK431" s="114"/>
      <c r="AL431" s="113"/>
      <c r="AM431" s="114"/>
      <c r="AN431" s="127"/>
      <c r="AO431" s="113"/>
      <c r="AP431" s="113"/>
      <c r="AQ431" s="113"/>
      <c r="AR431" s="113"/>
      <c r="AS431" s="142"/>
      <c r="AT431" s="185"/>
      <c r="AU431" s="142"/>
      <c r="AV431" s="185"/>
      <c r="AW431" s="142"/>
      <c r="AX431" s="128"/>
      <c r="AY431" s="129"/>
      <c r="AZ431" s="113"/>
      <c r="BA431" s="113"/>
      <c r="BB431" s="113"/>
      <c r="BC431" s="113"/>
      <c r="BD431" s="130"/>
      <c r="BE431" s="113"/>
      <c r="BF431" s="113"/>
      <c r="BG431" s="113"/>
      <c r="BH431" s="113"/>
      <c r="BI431" s="130"/>
      <c r="BK431" s="112"/>
      <c r="BL431" s="150"/>
      <c r="BM431" s="112"/>
      <c r="BN431" s="112"/>
      <c r="BO431" s="112"/>
      <c r="BP431" s="112"/>
      <c r="BQ431" s="112"/>
      <c r="BR431" s="112"/>
      <c r="BS431" s="112"/>
      <c r="BT431" s="112"/>
      <c r="BU431" s="112"/>
      <c r="BV431" s="112"/>
      <c r="BW431" s="112"/>
      <c r="BX431" s="112"/>
      <c r="BY431" s="112"/>
      <c r="BZ431" s="112"/>
      <c r="CA431" s="112"/>
      <c r="CB431" s="112"/>
      <c r="CC431" s="112"/>
      <c r="CD431" s="112"/>
      <c r="CE431" s="112"/>
      <c r="CF431" s="112"/>
      <c r="CG431" s="112"/>
      <c r="CH431" s="112"/>
      <c r="CI431" s="112"/>
      <c r="CJ431" s="112"/>
      <c r="CK431" s="112"/>
      <c r="CL431" s="112"/>
      <c r="CM431" s="112"/>
      <c r="CN431" s="112"/>
      <c r="CO431" s="112"/>
    </row>
    <row r="432" spans="1:93" s="161" customFormat="1">
      <c r="A432" s="154"/>
      <c r="B432" s="154"/>
      <c r="C432" s="155" t="s">
        <v>513</v>
      </c>
      <c r="D432" s="155"/>
      <c r="E432" s="155"/>
      <c r="F432" s="155"/>
      <c r="G432" s="154"/>
      <c r="H432" s="154"/>
      <c r="I432" s="154"/>
      <c r="J432" s="156" t="s">
        <v>665</v>
      </c>
      <c r="K432" s="157"/>
      <c r="L432" s="154"/>
      <c r="M432" s="157"/>
      <c r="N432" s="154"/>
      <c r="O432" s="157"/>
      <c r="P432" s="154"/>
      <c r="Q432" s="157"/>
      <c r="R432" s="154"/>
      <c r="S432" s="157"/>
      <c r="T432" s="154"/>
      <c r="U432" s="157"/>
      <c r="V432" s="154"/>
      <c r="W432" s="157"/>
      <c r="X432" s="154"/>
      <c r="Y432" s="157"/>
      <c r="Z432" s="154"/>
      <c r="AA432" s="157"/>
      <c r="AB432" s="154"/>
      <c r="AC432" s="157"/>
      <c r="AD432" s="154"/>
      <c r="AE432" s="157"/>
      <c r="AF432" s="157"/>
      <c r="AG432" s="157"/>
      <c r="AH432" s="154"/>
      <c r="AI432" s="157"/>
      <c r="AJ432" s="154"/>
      <c r="AK432" s="157"/>
      <c r="AL432" s="154"/>
      <c r="AM432" s="157"/>
      <c r="AN432" s="163"/>
      <c r="AO432" s="154"/>
      <c r="AP432" s="154"/>
      <c r="AQ432" s="154"/>
      <c r="AR432" s="154"/>
      <c r="AS432" s="154"/>
      <c r="AT432" s="185"/>
      <c r="AU432" s="154"/>
      <c r="AV432" s="185"/>
      <c r="AW432" s="154"/>
      <c r="AX432" s="158"/>
      <c r="AY432" s="159"/>
      <c r="AZ432" s="154"/>
      <c r="BA432" s="154"/>
      <c r="BB432" s="154"/>
      <c r="BC432" s="154"/>
      <c r="BD432" s="160"/>
      <c r="BE432" s="154"/>
      <c r="BF432" s="154"/>
      <c r="BG432" s="154"/>
      <c r="BH432" s="154"/>
      <c r="BI432" s="160"/>
      <c r="BK432" s="162"/>
      <c r="BL432" s="150"/>
      <c r="BM432" s="162"/>
      <c r="BN432" s="162"/>
      <c r="BO432" s="162"/>
      <c r="BP432" s="162"/>
      <c r="BQ432" s="162"/>
      <c r="BR432" s="162"/>
      <c r="BS432" s="162"/>
      <c r="BT432" s="162"/>
      <c r="BU432" s="162"/>
      <c r="BV432" s="162"/>
      <c r="BW432" s="162"/>
      <c r="BX432" s="162"/>
      <c r="BY432" s="162"/>
      <c r="BZ432" s="162"/>
      <c r="CA432" s="162"/>
      <c r="CB432" s="162"/>
      <c r="CC432" s="162"/>
      <c r="CD432" s="162"/>
      <c r="CE432" s="162"/>
      <c r="CF432" s="162"/>
      <c r="CG432" s="162"/>
      <c r="CH432" s="162"/>
      <c r="CI432" s="162"/>
      <c r="CJ432" s="162"/>
      <c r="CK432" s="162"/>
      <c r="CL432" s="162"/>
      <c r="CM432" s="162"/>
      <c r="CN432" s="162"/>
      <c r="CO432" s="162"/>
    </row>
    <row r="433" spans="1:93" s="111" customFormat="1">
      <c r="A433" s="113">
        <v>142</v>
      </c>
      <c r="B433" s="113">
        <v>40010086</v>
      </c>
      <c r="C433" s="126" t="s">
        <v>138</v>
      </c>
      <c r="D433" s="126" t="s">
        <v>199</v>
      </c>
      <c r="E433" s="126" t="s">
        <v>183</v>
      </c>
      <c r="F433" s="126" t="s">
        <v>181</v>
      </c>
      <c r="G433" s="113">
        <v>8</v>
      </c>
      <c r="H433" s="113">
        <v>1</v>
      </c>
      <c r="I433" s="113" t="s">
        <v>283</v>
      </c>
      <c r="J433" s="113">
        <v>2</v>
      </c>
      <c r="K433" s="114">
        <f>IF(J433=0,0,IF(J433&lt;10,1,IF(MOD(J433,30)&lt;10,ROUNDDOWN(J433/30,0),ROUNDUP(J433/30,0))))</f>
        <v>1</v>
      </c>
      <c r="L433" s="113">
        <v>4</v>
      </c>
      <c r="M433" s="114">
        <f>IF(L433=0,0,IF(L433&lt;10,1,IF(MOD(L433,30)&lt;10,ROUNDDOWN(L433/30,0),ROUNDUP(L433/30,0))))</f>
        <v>1</v>
      </c>
      <c r="N433" s="113">
        <v>11</v>
      </c>
      <c r="O433" s="114">
        <f>IF(N433=0,0,IF(N433&lt;10,1,IF(MOD(N433,30)&lt;10,ROUNDDOWN(N433/30,0),ROUNDUP(N433/30,0))))</f>
        <v>1</v>
      </c>
      <c r="P433" s="113">
        <v>6</v>
      </c>
      <c r="Q433" s="114">
        <f>IF(P433=0,0,IF(P433&lt;10,1,IF(MOD(P433,40)&lt;10,ROUNDDOWN(P433/40,0),ROUNDUP(P433/40,0))))</f>
        <v>1</v>
      </c>
      <c r="R433" s="113">
        <v>5</v>
      </c>
      <c r="S433" s="114">
        <f>IF(R433=0,0,IF(R433&lt;10,1,IF(MOD(R433,40)&lt;10,ROUNDDOWN(R433/40,0),ROUNDUP(R433/40,0))))</f>
        <v>1</v>
      </c>
      <c r="T433" s="113">
        <v>11</v>
      </c>
      <c r="U433" s="114">
        <f>IF(T433=0,0,IF(T433&lt;10,1,IF(MOD(T433,40)&lt;10,ROUNDDOWN(T433/40,0),ROUNDUP(T433/40,0))))</f>
        <v>1</v>
      </c>
      <c r="V433" s="113">
        <v>18</v>
      </c>
      <c r="W433" s="114">
        <f>IF(V433=0,0,IF(V433&lt;10,1,IF(MOD(V433,40)&lt;10,ROUNDDOWN(V433/40,0),ROUNDUP(V433/40,0))))</f>
        <v>1</v>
      </c>
      <c r="X433" s="113">
        <v>14</v>
      </c>
      <c r="Y433" s="114">
        <f>IF(X433=0,0,IF(X433&lt;10,1,IF(MOD(X433,40)&lt;10,ROUNDDOWN(X433/40,0),ROUNDUP(X433/40,0))))</f>
        <v>1</v>
      </c>
      <c r="Z433" s="113">
        <v>15</v>
      </c>
      <c r="AA433" s="114">
        <f>IF(Z433=0,0,IF(Z433&lt;10,1,IF(MOD(Z433,40)&lt;10,ROUNDDOWN(Z433/40,0),ROUNDUP(Z433/40,0))))</f>
        <v>1</v>
      </c>
      <c r="AB433" s="113"/>
      <c r="AC433" s="114">
        <f>IF(AB433=0,0,IF(AB433&lt;10,1,IF(MOD(AB433,40)&lt;10,ROUNDDOWN(AB433/40,0),ROUNDUP(AB433/40,0))))</f>
        <v>0</v>
      </c>
      <c r="AD433" s="113"/>
      <c r="AE433" s="114">
        <f>IF(AD433=0,0,IF(AD433&lt;10,1,IF(MOD(AD433,40)&lt;10,ROUNDDOWN(AD433/40,0),ROUNDUP(AD433/40,0))))</f>
        <v>0</v>
      </c>
      <c r="AF433" s="114"/>
      <c r="AG433" s="114">
        <f>IF(AF433=0,0,IF(AF433&lt;10,1,IF(MOD(AF433,40)&lt;10,ROUNDDOWN(AF433/40,0),ROUNDUP(AF433/40,0))))</f>
        <v>0</v>
      </c>
      <c r="AH433" s="113"/>
      <c r="AI433" s="114">
        <f>IF(AH433=0,0,IF(AH433&lt;10,1,IF(MOD(AH433,40)&lt;10,ROUNDDOWN(AH433/40,0),ROUNDUP(AH433/40,0))))</f>
        <v>0</v>
      </c>
      <c r="AJ433" s="113"/>
      <c r="AK433" s="114">
        <f>IF(AJ433=0,0,IF(AJ433&lt;10,1,IF(MOD(AJ433,40)&lt;10,ROUNDDOWN(AJ433/40,0),ROUNDUP(AJ433/40,0))))</f>
        <v>0</v>
      </c>
      <c r="AL433" s="113"/>
      <c r="AM433" s="114">
        <f>IF(AL433=0,0,IF(AL433&lt;10,1,IF(MOD(AL433,40)&lt;10,ROUNDDOWN(AL433/40,0),ROUNDUP(AL433/40,0))))</f>
        <v>0</v>
      </c>
      <c r="AN433" s="113">
        <f>SUM(J433+L433+N433+P433+R433+T433+V433+X433+Z433+AB433+AD433+AF433+AH433+AJ433+AL433)</f>
        <v>86</v>
      </c>
      <c r="AO433" s="113">
        <f>SUM(K433+M433+O433+Q433+S433+U433+W433+Y433+AA433+AC433+AE433+AG433+AI433+AK433+AM433)</f>
        <v>9</v>
      </c>
      <c r="AP433" s="113">
        <v>1</v>
      </c>
      <c r="AQ433" s="113">
        <v>6</v>
      </c>
      <c r="AR433" s="113">
        <f>SUM(AP433:AQ433)</f>
        <v>7</v>
      </c>
      <c r="AS433" s="142">
        <v>1</v>
      </c>
      <c r="AT433" s="185">
        <v>0</v>
      </c>
      <c r="AU433" s="142">
        <v>6</v>
      </c>
      <c r="AV433" s="185">
        <v>0</v>
      </c>
      <c r="AW433" s="142">
        <f>SUM(AS433:AV433)</f>
        <v>7</v>
      </c>
      <c r="AX433" s="128">
        <f>IF(AN433&lt;=0,0,IF(AN433&lt;=359,1,IF(AN433&lt;=719,2,IF(AN433&lt;=1079,3,IF(AN433&lt;=1679,4,IF(AN433&lt;=1680,5,IF(AN433&lt;=1680,1,5)))))))</f>
        <v>1</v>
      </c>
      <c r="AY433" s="129">
        <f>IF(AN433&gt;120,ROUND(((((K433+M433+O433)*30)+(J433+L433+N433))/50+(((Q433+S433+U433+W433+Y433+AA433)*40)+(P433+R433+T433+V433+X433+Z433))/50+(AC433+AE433+AG433+AI433+AK433+AM433)*2),0),IF((J433+L433+N433+P433+R433+T433+V433+X433+Z433)&lt;=0,0,IF((J433+L433+N433+P433+R433+T433+V433+X433+Z433)&lt;=20,1,IF((J433+L433+N433+P433+R433+T433+V433+X433+Z433)&lt;=40,2,IF((J433+L433+N433+P433+R433+T433+V433+X433+Z433)&lt;=60,3,IF((J433+L433+N433+P433+R433+T433+V433+X433+Z433)&lt;=80,4,IF((J433+L433+N433+P433+R433+T433+V433+X433+Z433)&lt;=100,5,IF((J433+L433+N433+P433+R433+T433+V433+X433+Z433)&lt;=120,6,0)))))))+((AC433+AE433+AG433+AI433+AK433+AM433)*2))</f>
        <v>5</v>
      </c>
      <c r="AZ433" s="113">
        <f>SUM(AX433:AY433)</f>
        <v>6</v>
      </c>
      <c r="BA433" s="113">
        <f>SUM(AP433)-AX433</f>
        <v>0</v>
      </c>
      <c r="BB433" s="113">
        <f>SUM(AQ433)-AY433</f>
        <v>1</v>
      </c>
      <c r="BC433" s="113">
        <f>SUM(AR433)-AZ433</f>
        <v>1</v>
      </c>
      <c r="BD433" s="130">
        <f>SUM(BC433)/AZ433*100</f>
        <v>16.666666666666664</v>
      </c>
      <c r="BE433" s="113">
        <v>2</v>
      </c>
      <c r="BF433" s="113"/>
      <c r="BG433" s="113"/>
      <c r="BH433" s="113">
        <f>SUM(BC433)-BE433-BF433+BG433</f>
        <v>-1</v>
      </c>
      <c r="BI433" s="130">
        <f>SUM(BH433)/AZ433*100</f>
        <v>-16.666666666666664</v>
      </c>
      <c r="BK433" s="112"/>
      <c r="BL433" s="150"/>
      <c r="BM433" s="112"/>
      <c r="BN433" s="112"/>
      <c r="BO433" s="112"/>
      <c r="BP433" s="112"/>
      <c r="BQ433" s="112"/>
      <c r="BR433" s="112"/>
      <c r="BS433" s="112"/>
      <c r="BT433" s="112"/>
      <c r="BU433" s="112"/>
      <c r="BV433" s="112"/>
      <c r="BW433" s="112"/>
      <c r="BX433" s="112"/>
      <c r="BY433" s="112"/>
      <c r="BZ433" s="112"/>
      <c r="CA433" s="112"/>
      <c r="CB433" s="112"/>
      <c r="CC433" s="112"/>
      <c r="CD433" s="112"/>
      <c r="CE433" s="112"/>
      <c r="CF433" s="112"/>
      <c r="CG433" s="112"/>
      <c r="CH433" s="112"/>
      <c r="CI433" s="112"/>
      <c r="CJ433" s="112"/>
      <c r="CK433" s="112"/>
      <c r="CL433" s="112"/>
      <c r="CM433" s="112"/>
      <c r="CN433" s="112"/>
      <c r="CO433" s="112"/>
    </row>
    <row r="434" spans="1:93" s="161" customFormat="1">
      <c r="A434" s="154"/>
      <c r="B434" s="154"/>
      <c r="C434" s="155" t="s">
        <v>369</v>
      </c>
      <c r="D434" s="155"/>
      <c r="E434" s="155"/>
      <c r="F434" s="155"/>
      <c r="G434" s="154"/>
      <c r="H434" s="154"/>
      <c r="I434" s="154"/>
      <c r="J434" s="156" t="s">
        <v>423</v>
      </c>
      <c r="K434" s="157"/>
      <c r="L434" s="154"/>
      <c r="M434" s="157"/>
      <c r="N434" s="154"/>
      <c r="O434" s="157"/>
      <c r="P434" s="154"/>
      <c r="Q434" s="157"/>
      <c r="R434" s="154"/>
      <c r="S434" s="157"/>
      <c r="T434" s="154"/>
      <c r="U434" s="157"/>
      <c r="V434" s="154"/>
      <c r="W434" s="157"/>
      <c r="X434" s="154"/>
      <c r="Y434" s="157"/>
      <c r="Z434" s="154"/>
      <c r="AA434" s="157"/>
      <c r="AB434" s="154"/>
      <c r="AC434" s="157"/>
      <c r="AD434" s="154"/>
      <c r="AE434" s="157"/>
      <c r="AF434" s="157"/>
      <c r="AG434" s="157"/>
      <c r="AH434" s="154"/>
      <c r="AI434" s="157"/>
      <c r="AJ434" s="154"/>
      <c r="AK434" s="157"/>
      <c r="AL434" s="154"/>
      <c r="AM434" s="157"/>
      <c r="AN434" s="163"/>
      <c r="AO434" s="154"/>
      <c r="AP434" s="154"/>
      <c r="AQ434" s="154"/>
      <c r="AR434" s="154"/>
      <c r="AS434" s="154"/>
      <c r="AT434" s="185"/>
      <c r="AU434" s="154"/>
      <c r="AV434" s="185"/>
      <c r="AW434" s="154"/>
      <c r="AX434" s="158"/>
      <c r="AY434" s="159"/>
      <c r="AZ434" s="154"/>
      <c r="BA434" s="154"/>
      <c r="BB434" s="154"/>
      <c r="BC434" s="154"/>
      <c r="BD434" s="160"/>
      <c r="BE434" s="154"/>
      <c r="BF434" s="154"/>
      <c r="BG434" s="154"/>
      <c r="BH434" s="154"/>
      <c r="BI434" s="160"/>
      <c r="BK434" s="162"/>
      <c r="BL434" s="150"/>
      <c r="BM434" s="162"/>
      <c r="BN434" s="162"/>
      <c r="BO434" s="162"/>
      <c r="BP434" s="162"/>
      <c r="BQ434" s="162"/>
      <c r="BR434" s="162"/>
      <c r="BS434" s="162"/>
      <c r="BT434" s="162"/>
      <c r="BU434" s="162"/>
      <c r="BV434" s="162"/>
      <c r="BW434" s="162"/>
      <c r="BX434" s="162"/>
      <c r="BY434" s="162"/>
      <c r="BZ434" s="162"/>
      <c r="CA434" s="162"/>
      <c r="CB434" s="162"/>
      <c r="CC434" s="162"/>
      <c r="CD434" s="162"/>
      <c r="CE434" s="162"/>
      <c r="CF434" s="162"/>
      <c r="CG434" s="162"/>
      <c r="CH434" s="162"/>
      <c r="CI434" s="162"/>
      <c r="CJ434" s="162"/>
      <c r="CK434" s="162"/>
      <c r="CL434" s="162"/>
      <c r="CM434" s="162"/>
      <c r="CN434" s="162"/>
      <c r="CO434" s="162"/>
    </row>
    <row r="435" spans="1:93" s="161" customFormat="1">
      <c r="A435" s="154"/>
      <c r="B435" s="154"/>
      <c r="C435" s="155" t="s">
        <v>513</v>
      </c>
      <c r="D435" s="155"/>
      <c r="E435" s="155"/>
      <c r="F435" s="155"/>
      <c r="G435" s="154"/>
      <c r="H435" s="154"/>
      <c r="I435" s="154"/>
      <c r="J435" s="156" t="s">
        <v>666</v>
      </c>
      <c r="K435" s="157"/>
      <c r="L435" s="154"/>
      <c r="M435" s="157"/>
      <c r="N435" s="154"/>
      <c r="O435" s="157"/>
      <c r="P435" s="154"/>
      <c r="Q435" s="157"/>
      <c r="R435" s="154"/>
      <c r="S435" s="157"/>
      <c r="T435" s="154"/>
      <c r="U435" s="157"/>
      <c r="V435" s="154"/>
      <c r="W435" s="157"/>
      <c r="X435" s="154"/>
      <c r="Y435" s="157"/>
      <c r="Z435" s="154"/>
      <c r="AA435" s="157"/>
      <c r="AB435" s="154"/>
      <c r="AC435" s="157"/>
      <c r="AD435" s="154"/>
      <c r="AE435" s="157"/>
      <c r="AF435" s="157"/>
      <c r="AG435" s="157"/>
      <c r="AH435" s="154"/>
      <c r="AI435" s="157"/>
      <c r="AJ435" s="154"/>
      <c r="AK435" s="157"/>
      <c r="AL435" s="154"/>
      <c r="AM435" s="157"/>
      <c r="AN435" s="163"/>
      <c r="AO435" s="154"/>
      <c r="AP435" s="154"/>
      <c r="AQ435" s="154"/>
      <c r="AR435" s="154"/>
      <c r="AS435" s="154"/>
      <c r="AT435" s="185"/>
      <c r="AU435" s="154"/>
      <c r="AV435" s="185"/>
      <c r="AW435" s="154"/>
      <c r="AX435" s="158"/>
      <c r="AY435" s="159"/>
      <c r="AZ435" s="154"/>
      <c r="BA435" s="154"/>
      <c r="BB435" s="154"/>
      <c r="BC435" s="154"/>
      <c r="BD435" s="160"/>
      <c r="BE435" s="154"/>
      <c r="BF435" s="154"/>
      <c r="BG435" s="154"/>
      <c r="BH435" s="154"/>
      <c r="BI435" s="160"/>
      <c r="BK435" s="162"/>
      <c r="BL435" s="150"/>
      <c r="BM435" s="162"/>
      <c r="BN435" s="162"/>
      <c r="BO435" s="162"/>
      <c r="BP435" s="162"/>
      <c r="BQ435" s="162"/>
      <c r="BR435" s="162"/>
      <c r="BS435" s="162"/>
      <c r="BT435" s="162"/>
      <c r="BU435" s="162"/>
      <c r="BV435" s="162"/>
      <c r="BW435" s="162"/>
      <c r="BX435" s="162"/>
      <c r="BY435" s="162"/>
      <c r="BZ435" s="162"/>
      <c r="CA435" s="162"/>
      <c r="CB435" s="162"/>
      <c r="CC435" s="162"/>
      <c r="CD435" s="162"/>
      <c r="CE435" s="162"/>
      <c r="CF435" s="162"/>
      <c r="CG435" s="162"/>
      <c r="CH435" s="162"/>
      <c r="CI435" s="162"/>
      <c r="CJ435" s="162"/>
      <c r="CK435" s="162"/>
      <c r="CL435" s="162"/>
      <c r="CM435" s="162"/>
      <c r="CN435" s="162"/>
      <c r="CO435" s="162"/>
    </row>
    <row r="436" spans="1:93" s="111" customFormat="1">
      <c r="A436" s="113">
        <v>143</v>
      </c>
      <c r="B436" s="113">
        <v>40010039</v>
      </c>
      <c r="C436" s="126" t="s">
        <v>31</v>
      </c>
      <c r="D436" s="126" t="s">
        <v>192</v>
      </c>
      <c r="E436" s="126" t="s">
        <v>183</v>
      </c>
      <c r="F436" s="126" t="s">
        <v>181</v>
      </c>
      <c r="G436" s="113">
        <v>1</v>
      </c>
      <c r="H436" s="113">
        <v>3</v>
      </c>
      <c r="I436" s="113" t="s">
        <v>283</v>
      </c>
      <c r="J436" s="127">
        <v>0</v>
      </c>
      <c r="K436" s="114">
        <f>IF(J436=0,0,IF(J436&lt;10,1,IF(MOD(J436,30)&lt;10,ROUNDDOWN(J436/30,0),ROUNDUP(J436/30,0))))</f>
        <v>0</v>
      </c>
      <c r="L436" s="127">
        <v>309</v>
      </c>
      <c r="M436" s="114">
        <f>IF(L436=0,0,IF(L436&lt;10,1,IF(MOD(L436,30)&lt;10,ROUNDDOWN(L436/30,0),ROUNDUP(L436/30,0))))</f>
        <v>10</v>
      </c>
      <c r="N436" s="127">
        <v>399</v>
      </c>
      <c r="O436" s="114">
        <f>IF(N436=0,0,IF(N436&lt;10,1,IF(MOD(N436,30)&lt;10,ROUNDDOWN(N436/30,0),ROUNDUP(N436/30,0))))</f>
        <v>13</v>
      </c>
      <c r="P436" s="127">
        <v>484</v>
      </c>
      <c r="Q436" s="114">
        <f>IF(P436=0,0,IF(P436&lt;10,1,IF(MOD(P436,40)&lt;10,ROUNDDOWN(P436/40,0),ROUNDUP(P436/40,0))))</f>
        <v>12</v>
      </c>
      <c r="R436" s="127">
        <v>487</v>
      </c>
      <c r="S436" s="114">
        <f>IF(R436=0,0,IF(R436&lt;10,1,IF(MOD(R436,40)&lt;10,ROUNDDOWN(R436/40,0),ROUNDUP(R436/40,0))))</f>
        <v>12</v>
      </c>
      <c r="T436" s="127">
        <v>479</v>
      </c>
      <c r="U436" s="114">
        <f>IF(T436=0,0,IF(T436&lt;10,1,IF(MOD(T436,40)&lt;10,ROUNDDOWN(T436/40,0),ROUNDUP(T436/40,0))))</f>
        <v>12</v>
      </c>
      <c r="V436" s="127">
        <v>487</v>
      </c>
      <c r="W436" s="114">
        <f>IF(V436=0,0,IF(V436&lt;10,1,IF(MOD(V436,40)&lt;10,ROUNDDOWN(V436/40,0),ROUNDUP(V436/40,0))))</f>
        <v>12</v>
      </c>
      <c r="X436" s="127">
        <v>475</v>
      </c>
      <c r="Y436" s="114">
        <f>IF(X436=0,0,IF(X436&lt;10,1,IF(MOD(X436,40)&lt;10,ROUNDDOWN(X436/40,0),ROUNDUP(X436/40,0))))</f>
        <v>12</v>
      </c>
      <c r="Z436" s="127">
        <v>483</v>
      </c>
      <c r="AA436" s="114">
        <f>IF(Z436=0,0,IF(Z436&lt;10,1,IF(MOD(Z436,40)&lt;10,ROUNDDOWN(Z436/40,0),ROUNDUP(Z436/40,0))))</f>
        <v>12</v>
      </c>
      <c r="AB436" s="113"/>
      <c r="AC436" s="114">
        <f>IF(AB436=0,0,IF(AB436&lt;10,1,IF(MOD(AB436,40)&lt;10,ROUNDDOWN(AB436/40,0),ROUNDUP(AB436/40,0))))</f>
        <v>0</v>
      </c>
      <c r="AD436" s="113"/>
      <c r="AE436" s="114">
        <f>IF(AD436=0,0,IF(AD436&lt;10,1,IF(MOD(AD436,40)&lt;10,ROUNDDOWN(AD436/40,0),ROUNDUP(AD436/40,0))))</f>
        <v>0</v>
      </c>
      <c r="AF436" s="114"/>
      <c r="AG436" s="114">
        <f>IF(AF436=0,0,IF(AF436&lt;10,1,IF(MOD(AF436,40)&lt;10,ROUNDDOWN(AF436/40,0),ROUNDUP(AF436/40,0))))</f>
        <v>0</v>
      </c>
      <c r="AH436" s="113"/>
      <c r="AI436" s="114">
        <f>IF(AH436=0,0,IF(AH436&lt;10,1,IF(MOD(AH436,40)&lt;10,ROUNDDOWN(AH436/40,0),ROUNDUP(AH436/40,0))))</f>
        <v>0</v>
      </c>
      <c r="AJ436" s="113"/>
      <c r="AK436" s="114">
        <f>IF(AJ436=0,0,IF(AJ436&lt;10,1,IF(MOD(AJ436,40)&lt;10,ROUNDDOWN(AJ436/40,0),ROUNDUP(AJ436/40,0))))</f>
        <v>0</v>
      </c>
      <c r="AL436" s="113"/>
      <c r="AM436" s="114">
        <f>IF(AL436=0,0,IF(AL436&lt;10,1,IF(MOD(AL436,40)&lt;10,ROUNDDOWN(AL436/40,0),ROUNDUP(AL436/40,0))))</f>
        <v>0</v>
      </c>
      <c r="AN436" s="113">
        <f t="shared" ref="AN436:AO436" si="0">SUM(J436+L436+N436+P436+R436+T436+V436+X436+Z436+AB436+AD436+AF436+AH436+AJ436+AL436)</f>
        <v>3603</v>
      </c>
      <c r="AO436" s="113">
        <f t="shared" si="0"/>
        <v>95</v>
      </c>
      <c r="AP436" s="113">
        <v>5</v>
      </c>
      <c r="AQ436" s="113">
        <v>145</v>
      </c>
      <c r="AR436" s="113">
        <f>SUM(AP436:AQ436)</f>
        <v>150</v>
      </c>
      <c r="AS436" s="142">
        <v>5</v>
      </c>
      <c r="AT436" s="185">
        <v>0</v>
      </c>
      <c r="AU436" s="142">
        <v>144</v>
      </c>
      <c r="AV436" s="185">
        <v>1</v>
      </c>
      <c r="AW436" s="142">
        <f>SUM(AS436:AV436)</f>
        <v>150</v>
      </c>
      <c r="AX436" s="128">
        <f>IF(AN436&lt;=0,0,IF(AN436&lt;=359,1,IF(AN436&lt;=719,2,IF(AN436&lt;=1079,3,IF(AN436&lt;=1679,4,IF(AN436&lt;=1680,5,IF(AN436&lt;=1680,1,5)))))))</f>
        <v>5</v>
      </c>
      <c r="AY436" s="129">
        <f>IF(AN436&gt;120,ROUND(((((K436+M436+O436)*30)+(J436+L436+N436))/50+(((Q436+S436+U436+W436+Y436+AA436)*40)+(P436+R436+T436+V436+X436+Z436))/50+(AC436+AE436+AG436+AI436+AK436+AM436)*2),0),IF((J436+L436+N436+P436+R436+T436+V436+X436+Z436)&lt;=0,0,IF((J436+L436+N436+P436+R436+T436+V436+X436+Z436)&lt;=20,1,IF((J436+L436+N436+P436+R436+T436+V436+X436+Z436)&lt;=40,2,IF((J436+L436+N436+P436+R436+T436+V436+X436+Z436)&lt;=60,3,IF((J436+L436+N436+P436+R436+T436+V436+X436+Z436)&lt;=80,4,IF((J436+L436+N436+P436+R436+T436+V436+X436+Z436)&lt;=100,5,IF((J436+L436+N436+P436+R436+T436+V436+X436+Z436)&lt;=120,6,0)))))))+((AC436+AE436+AG436+AI436+AK436+AM436)*2))</f>
        <v>143</v>
      </c>
      <c r="AZ436" s="113">
        <f>SUM(AX436:AY436)</f>
        <v>148</v>
      </c>
      <c r="BA436" s="113">
        <f>SUM(AP436)-AX436</f>
        <v>0</v>
      </c>
      <c r="BB436" s="113">
        <f>SUM(AQ436)-AY436</f>
        <v>2</v>
      </c>
      <c r="BC436" s="113">
        <f>SUM(AR436)-AZ436</f>
        <v>2</v>
      </c>
      <c r="BD436" s="130">
        <f>SUM(BC436)/AZ436*100</f>
        <v>1.3513513513513513</v>
      </c>
      <c r="BE436" s="113">
        <v>13</v>
      </c>
      <c r="BF436" s="113">
        <v>2</v>
      </c>
      <c r="BG436" s="113">
        <v>2</v>
      </c>
      <c r="BH436" s="113">
        <f>SUM(BC436)-BE436-BF436+BG436</f>
        <v>-11</v>
      </c>
      <c r="BI436" s="130">
        <f>SUM(BH436)/AZ436*100</f>
        <v>-7.4324324324324325</v>
      </c>
      <c r="BK436" s="112"/>
      <c r="BL436" s="150"/>
      <c r="BM436" s="112"/>
      <c r="BN436" s="112"/>
      <c r="BO436" s="112"/>
      <c r="BP436" s="112"/>
      <c r="BQ436" s="112"/>
      <c r="BR436" s="112"/>
      <c r="BS436" s="112"/>
      <c r="BT436" s="112"/>
      <c r="BU436" s="112"/>
      <c r="BV436" s="112"/>
      <c r="BW436" s="112"/>
      <c r="BX436" s="112"/>
      <c r="BY436" s="112"/>
      <c r="BZ436" s="112"/>
      <c r="CA436" s="112"/>
      <c r="CB436" s="112"/>
      <c r="CC436" s="112"/>
      <c r="CD436" s="112"/>
      <c r="CE436" s="112"/>
      <c r="CF436" s="112"/>
      <c r="CG436" s="112"/>
      <c r="CH436" s="112"/>
      <c r="CI436" s="112"/>
      <c r="CJ436" s="112"/>
      <c r="CK436" s="112"/>
      <c r="CL436" s="112"/>
      <c r="CM436" s="112"/>
      <c r="CN436" s="112"/>
      <c r="CO436" s="112"/>
    </row>
    <row r="437" spans="1:93" s="161" customFormat="1">
      <c r="A437" s="154"/>
      <c r="B437" s="154"/>
      <c r="C437" s="155" t="s">
        <v>369</v>
      </c>
      <c r="D437" s="155"/>
      <c r="E437" s="155"/>
      <c r="F437" s="155"/>
      <c r="G437" s="154"/>
      <c r="H437" s="154"/>
      <c r="I437" s="154"/>
      <c r="J437" s="156" t="s">
        <v>477</v>
      </c>
      <c r="K437" s="157"/>
      <c r="L437" s="154"/>
      <c r="M437" s="157"/>
      <c r="N437" s="154"/>
      <c r="O437" s="157"/>
      <c r="P437" s="154"/>
      <c r="Q437" s="157"/>
      <c r="R437" s="154"/>
      <c r="S437" s="157"/>
      <c r="T437" s="154"/>
      <c r="U437" s="157"/>
      <c r="V437" s="154"/>
      <c r="W437" s="157"/>
      <c r="X437" s="154"/>
      <c r="Y437" s="157"/>
      <c r="Z437" s="154"/>
      <c r="AA437" s="157"/>
      <c r="AB437" s="154"/>
      <c r="AC437" s="157"/>
      <c r="AD437" s="154"/>
      <c r="AE437" s="157"/>
      <c r="AF437" s="157"/>
      <c r="AG437" s="157"/>
      <c r="AH437" s="154"/>
      <c r="AI437" s="157"/>
      <c r="AJ437" s="154"/>
      <c r="AK437" s="157"/>
      <c r="AL437" s="154"/>
      <c r="AM437" s="157"/>
      <c r="AN437" s="163"/>
      <c r="AO437" s="154"/>
      <c r="AP437" s="154"/>
      <c r="AQ437" s="154"/>
      <c r="AR437" s="154"/>
      <c r="AS437" s="142"/>
      <c r="AT437" s="185"/>
      <c r="AU437" s="142"/>
      <c r="AV437" s="185"/>
      <c r="AW437" s="142"/>
      <c r="AX437" s="158"/>
      <c r="AY437" s="159"/>
      <c r="AZ437" s="154"/>
      <c r="BA437" s="154"/>
      <c r="BB437" s="154"/>
      <c r="BC437" s="154"/>
      <c r="BD437" s="160"/>
      <c r="BE437" s="154"/>
      <c r="BF437" s="154"/>
      <c r="BG437" s="154"/>
      <c r="BH437" s="154"/>
      <c r="BI437" s="160"/>
      <c r="BK437" s="162"/>
      <c r="BL437" s="150"/>
      <c r="BM437" s="162"/>
      <c r="BN437" s="162"/>
      <c r="BO437" s="162"/>
      <c r="BP437" s="162"/>
      <c r="BQ437" s="162"/>
      <c r="BR437" s="162"/>
      <c r="BS437" s="162"/>
      <c r="BT437" s="162"/>
      <c r="BU437" s="162"/>
      <c r="BV437" s="162"/>
      <c r="BW437" s="162"/>
      <c r="BX437" s="162"/>
      <c r="BY437" s="162"/>
      <c r="BZ437" s="162"/>
      <c r="CA437" s="162"/>
      <c r="CB437" s="162"/>
      <c r="CC437" s="162"/>
      <c r="CD437" s="162"/>
      <c r="CE437" s="162"/>
      <c r="CF437" s="162"/>
      <c r="CG437" s="162"/>
      <c r="CH437" s="162"/>
      <c r="CI437" s="162"/>
      <c r="CJ437" s="162"/>
      <c r="CK437" s="162"/>
      <c r="CL437" s="162"/>
      <c r="CM437" s="162"/>
      <c r="CN437" s="162"/>
      <c r="CO437" s="162"/>
    </row>
    <row r="438" spans="1:93" s="161" customFormat="1">
      <c r="A438" s="154"/>
      <c r="B438" s="154"/>
      <c r="C438" s="155" t="s">
        <v>513</v>
      </c>
      <c r="D438" s="155"/>
      <c r="E438" s="155"/>
      <c r="F438" s="155"/>
      <c r="G438" s="154"/>
      <c r="H438" s="154"/>
      <c r="I438" s="154"/>
      <c r="J438" s="156" t="s">
        <v>520</v>
      </c>
      <c r="K438" s="157"/>
      <c r="L438" s="154"/>
      <c r="M438" s="157"/>
      <c r="N438" s="154"/>
      <c r="O438" s="157"/>
      <c r="P438" s="154"/>
      <c r="Q438" s="157"/>
      <c r="R438" s="154"/>
      <c r="S438" s="157"/>
      <c r="T438" s="154"/>
      <c r="U438" s="157"/>
      <c r="V438" s="154"/>
      <c r="W438" s="157"/>
      <c r="X438" s="154"/>
      <c r="Y438" s="157"/>
      <c r="Z438" s="154"/>
      <c r="AA438" s="157"/>
      <c r="AB438" s="154"/>
      <c r="AC438" s="157"/>
      <c r="AD438" s="154"/>
      <c r="AE438" s="157"/>
      <c r="AF438" s="157"/>
      <c r="AG438" s="157"/>
      <c r="AH438" s="154"/>
      <c r="AI438" s="157"/>
      <c r="AJ438" s="154"/>
      <c r="AK438" s="157"/>
      <c r="AL438" s="154"/>
      <c r="AM438" s="157"/>
      <c r="AN438" s="163"/>
      <c r="AO438" s="154"/>
      <c r="AP438" s="154"/>
      <c r="AQ438" s="154"/>
      <c r="AR438" s="154"/>
      <c r="AS438" s="142"/>
      <c r="AT438" s="185"/>
      <c r="AU438" s="142"/>
      <c r="AV438" s="185"/>
      <c r="AW438" s="142"/>
      <c r="AX438" s="158"/>
      <c r="AY438" s="159"/>
      <c r="AZ438" s="154"/>
      <c r="BA438" s="154"/>
      <c r="BB438" s="154"/>
      <c r="BC438" s="154"/>
      <c r="BD438" s="160"/>
      <c r="BE438" s="154"/>
      <c r="BF438" s="154"/>
      <c r="BG438" s="154"/>
      <c r="BH438" s="154"/>
      <c r="BI438" s="160"/>
      <c r="BK438" s="162"/>
      <c r="BL438" s="150"/>
      <c r="BM438" s="162"/>
      <c r="BN438" s="162"/>
      <c r="BO438" s="162"/>
      <c r="BP438" s="162"/>
      <c r="BQ438" s="162"/>
      <c r="BR438" s="162"/>
      <c r="BS438" s="162"/>
      <c r="BT438" s="162"/>
      <c r="BU438" s="162"/>
      <c r="BV438" s="162"/>
      <c r="BW438" s="162"/>
      <c r="BX438" s="162"/>
      <c r="BY438" s="162"/>
      <c r="BZ438" s="162"/>
      <c r="CA438" s="162"/>
      <c r="CB438" s="162"/>
      <c r="CC438" s="162"/>
      <c r="CD438" s="162"/>
      <c r="CE438" s="162"/>
      <c r="CF438" s="162"/>
      <c r="CG438" s="162"/>
      <c r="CH438" s="162"/>
      <c r="CI438" s="162"/>
      <c r="CJ438" s="162"/>
      <c r="CK438" s="162"/>
      <c r="CL438" s="162"/>
      <c r="CM438" s="162"/>
      <c r="CN438" s="162"/>
      <c r="CO438" s="162"/>
    </row>
    <row r="439" spans="1:93" s="161" customFormat="1">
      <c r="A439" s="154"/>
      <c r="B439" s="154"/>
      <c r="C439" s="155"/>
      <c r="D439" s="155"/>
      <c r="E439" s="155"/>
      <c r="F439" s="155"/>
      <c r="G439" s="154"/>
      <c r="H439" s="154"/>
      <c r="I439" s="154"/>
      <c r="J439" s="156" t="s">
        <v>518</v>
      </c>
      <c r="K439" s="157"/>
      <c r="L439" s="154"/>
      <c r="M439" s="157"/>
      <c r="N439" s="154"/>
      <c r="O439" s="157"/>
      <c r="P439" s="154"/>
      <c r="Q439" s="157"/>
      <c r="R439" s="154"/>
      <c r="S439" s="157"/>
      <c r="T439" s="154"/>
      <c r="U439" s="157"/>
      <c r="V439" s="154"/>
      <c r="W439" s="157"/>
      <c r="X439" s="154"/>
      <c r="Y439" s="157"/>
      <c r="Z439" s="154"/>
      <c r="AA439" s="157"/>
      <c r="AB439" s="154"/>
      <c r="AC439" s="157"/>
      <c r="AD439" s="154"/>
      <c r="AE439" s="157"/>
      <c r="AF439" s="157"/>
      <c r="AG439" s="157"/>
      <c r="AH439" s="154"/>
      <c r="AI439" s="157"/>
      <c r="AJ439" s="154"/>
      <c r="AK439" s="157"/>
      <c r="AL439" s="154"/>
      <c r="AM439" s="157"/>
      <c r="AN439" s="163"/>
      <c r="AO439" s="154"/>
      <c r="AP439" s="154"/>
      <c r="AQ439" s="154"/>
      <c r="AR439" s="154"/>
      <c r="AS439" s="142"/>
      <c r="AT439" s="185"/>
      <c r="AU439" s="142"/>
      <c r="AV439" s="185"/>
      <c r="AW439" s="142"/>
      <c r="AX439" s="158"/>
      <c r="AY439" s="159"/>
      <c r="AZ439" s="154"/>
      <c r="BA439" s="154"/>
      <c r="BB439" s="154"/>
      <c r="BC439" s="154"/>
      <c r="BD439" s="160"/>
      <c r="BE439" s="154"/>
      <c r="BF439" s="154"/>
      <c r="BG439" s="154"/>
      <c r="BH439" s="154"/>
      <c r="BI439" s="160"/>
      <c r="BK439" s="162"/>
      <c r="BL439" s="150"/>
      <c r="BM439" s="162"/>
      <c r="BN439" s="162"/>
      <c r="BO439" s="162"/>
      <c r="BP439" s="162"/>
      <c r="BQ439" s="162"/>
      <c r="BR439" s="162"/>
      <c r="BS439" s="162"/>
      <c r="BT439" s="162"/>
      <c r="BU439" s="162"/>
      <c r="BV439" s="162"/>
      <c r="BW439" s="162"/>
      <c r="BX439" s="162"/>
      <c r="BY439" s="162"/>
      <c r="BZ439" s="162"/>
      <c r="CA439" s="162"/>
      <c r="CB439" s="162"/>
      <c r="CC439" s="162"/>
      <c r="CD439" s="162"/>
      <c r="CE439" s="162"/>
      <c r="CF439" s="162"/>
      <c r="CG439" s="162"/>
      <c r="CH439" s="162"/>
      <c r="CI439" s="162"/>
      <c r="CJ439" s="162"/>
      <c r="CK439" s="162"/>
      <c r="CL439" s="162"/>
      <c r="CM439" s="162"/>
      <c r="CN439" s="162"/>
      <c r="CO439" s="162"/>
    </row>
    <row r="440" spans="1:93" s="111" customFormat="1">
      <c r="A440" s="113">
        <v>144</v>
      </c>
      <c r="B440" s="113">
        <v>40010083</v>
      </c>
      <c r="C440" s="126" t="s">
        <v>512</v>
      </c>
      <c r="D440" s="126" t="s">
        <v>199</v>
      </c>
      <c r="E440" s="126" t="s">
        <v>183</v>
      </c>
      <c r="F440" s="126" t="s">
        <v>181</v>
      </c>
      <c r="G440" s="113">
        <v>10</v>
      </c>
      <c r="H440" s="113">
        <v>1</v>
      </c>
      <c r="I440" s="113" t="s">
        <v>283</v>
      </c>
      <c r="J440" s="113">
        <v>3</v>
      </c>
      <c r="K440" s="114">
        <f>IF(J440=0,0,IF(J440&lt;10,1,IF(MOD(J440,30)&lt;10,ROUNDDOWN(J440/30,0),ROUNDUP(J440/30,0))))</f>
        <v>1</v>
      </c>
      <c r="L440" s="113">
        <v>12</v>
      </c>
      <c r="M440" s="114">
        <f>IF(L440=0,0,IF(L440&lt;10,1,IF(MOD(L440,30)&lt;10,ROUNDDOWN(L440/30,0),ROUNDUP(L440/30,0))))</f>
        <v>1</v>
      </c>
      <c r="N440" s="113">
        <v>13</v>
      </c>
      <c r="O440" s="114">
        <f>IF(N440=0,0,IF(N440&lt;10,1,IF(MOD(N440,30)&lt;10,ROUNDDOWN(N440/30,0),ROUNDUP(N440/30,0))))</f>
        <v>1</v>
      </c>
      <c r="P440" s="113">
        <v>14</v>
      </c>
      <c r="Q440" s="114">
        <f>IF(P440=0,0,IF(P440&lt;10,1,IF(MOD(P440,40)&lt;10,ROUNDDOWN(P440/40,0),ROUNDUP(P440/40,0))))</f>
        <v>1</v>
      </c>
      <c r="R440" s="113">
        <v>21</v>
      </c>
      <c r="S440" s="114">
        <f>IF(R440=0,0,IF(R440&lt;10,1,IF(MOD(R440,40)&lt;10,ROUNDDOWN(R440/40,0),ROUNDUP(R440/40,0))))</f>
        <v>1</v>
      </c>
      <c r="T440" s="113">
        <v>17</v>
      </c>
      <c r="U440" s="114">
        <f>IF(T440=0,0,IF(T440&lt;10,1,IF(MOD(T440,40)&lt;10,ROUNDDOWN(T440/40,0),ROUNDUP(T440/40,0))))</f>
        <v>1</v>
      </c>
      <c r="V440" s="113">
        <v>16</v>
      </c>
      <c r="W440" s="114">
        <f>IF(V440=0,0,IF(V440&lt;10,1,IF(MOD(V440,40)&lt;10,ROUNDDOWN(V440/40,0),ROUNDUP(V440/40,0))))</f>
        <v>1</v>
      </c>
      <c r="X440" s="113">
        <v>27</v>
      </c>
      <c r="Y440" s="114">
        <f>IF(X440=0,0,IF(X440&lt;10,1,IF(MOD(X440,40)&lt;10,ROUNDDOWN(X440/40,0),ROUNDUP(X440/40,0))))</f>
        <v>1</v>
      </c>
      <c r="Z440" s="113">
        <v>16</v>
      </c>
      <c r="AA440" s="114">
        <f>IF(Z440=0,0,IF(Z440&lt;10,1,IF(MOD(Z440,40)&lt;10,ROUNDDOWN(Z440/40,0),ROUNDUP(Z440/40,0))))</f>
        <v>1</v>
      </c>
      <c r="AB440" s="113">
        <v>24</v>
      </c>
      <c r="AC440" s="114">
        <f>IF(AB440=0,0,IF(AB440&lt;10,1,IF(MOD(AB440,40)&lt;10,ROUNDDOWN(AB440/40,0),ROUNDUP(AB440/40,0))))</f>
        <v>1</v>
      </c>
      <c r="AD440" s="113">
        <v>27</v>
      </c>
      <c r="AE440" s="114">
        <f>IF(AD440=0,0,IF(AD440&lt;10,1,IF(MOD(AD440,40)&lt;10,ROUNDDOWN(AD440/40,0),ROUNDUP(AD440/40,0))))</f>
        <v>1</v>
      </c>
      <c r="AF440" s="114">
        <v>33</v>
      </c>
      <c r="AG440" s="114">
        <f>IF(AF440=0,0,IF(AF440&lt;10,1,IF(MOD(AF440,40)&lt;10,ROUNDDOWN(AF440/40,0),ROUNDUP(AF440/40,0))))</f>
        <v>1</v>
      </c>
      <c r="AH440" s="113"/>
      <c r="AI440" s="114">
        <f>IF(AH440=0,0,IF(AH440&lt;10,1,IF(MOD(AH440,40)&lt;10,ROUNDDOWN(AH440/40,0),ROUNDUP(AH440/40,0))))</f>
        <v>0</v>
      </c>
      <c r="AJ440" s="113"/>
      <c r="AK440" s="114">
        <f>IF(AJ440=0,0,IF(AJ440&lt;10,1,IF(MOD(AJ440,40)&lt;10,ROUNDDOWN(AJ440/40,0),ROUNDUP(AJ440/40,0))))</f>
        <v>0</v>
      </c>
      <c r="AL440" s="113"/>
      <c r="AM440" s="114">
        <f>IF(AL440=0,0,IF(AL440&lt;10,1,IF(MOD(AL440,40)&lt;10,ROUNDDOWN(AL440/40,0),ROUNDUP(AL440/40,0))))</f>
        <v>0</v>
      </c>
      <c r="AN440" s="127">
        <f>SUM(J440+L440+N440+P440+R440+T440+V440+X440+Z440+AB440+AD440+AF440+AH440+AJ440+AL440)</f>
        <v>223</v>
      </c>
      <c r="AO440" s="113">
        <f>SUM(K440+M440+O440+Q440+S440+U440+W440+Y440+AA440+AC440+AE440+AG440+AI440+AK440+AM440)</f>
        <v>12</v>
      </c>
      <c r="AP440" s="113">
        <v>1</v>
      </c>
      <c r="AQ440" s="113">
        <v>17</v>
      </c>
      <c r="AR440" s="113">
        <f>SUM(AP440:AQ440)</f>
        <v>18</v>
      </c>
      <c r="AS440" s="142">
        <v>1</v>
      </c>
      <c r="AT440" s="185">
        <v>0</v>
      </c>
      <c r="AU440" s="142">
        <v>17</v>
      </c>
      <c r="AV440" s="185">
        <v>0</v>
      </c>
      <c r="AW440" s="142">
        <f>SUM(AS440:AV440)</f>
        <v>18</v>
      </c>
      <c r="AX440" s="128">
        <f>IF(AN440&lt;=0,0,IF(AN440&lt;=359,1,IF(AN440&lt;=719,2,IF(AN440&lt;=1079,3,IF(AN440&lt;=1679,4,IF(AN440&lt;=1680,5,IF(AN440&lt;=1680,1,5)))))))</f>
        <v>1</v>
      </c>
      <c r="AY440" s="129">
        <f>IF(AN440&gt;120,ROUND(((((K440+M440+O440)*30)+(J440+L440+N440))/50+(((Q440+S440+U440+W440+Y440+AA440)*40)+(P440+R440+T440+V440+X440+Z440))/50+(AC440+AE440+AG440+AI440+AK440+AM440)*2),0),IF((J440+L440+N440+P440+R440+T440+V440+X440+Z440)&lt;=0,0,IF((J440+L440+N440+P440+R440+T440+V440+X440+Z440)&lt;=20,1,IF((J440+L440+N440+P440+R440+T440+V440+X440+Z440)&lt;=40,2,IF((J440+L440+N440+P440+R440+T440+V440+X440+Z440)&lt;=60,3,IF((J440+L440+N440+P440+R440+T440+V440+X440+Z440)&lt;=80,4,IF((J440+L440+N440+P440+R440+T440+V440+X440+Z440)&lt;=100,5,IF((J440+L440+N440+P440+R440+T440+V440+X440+Z440)&lt;=120,6,0)))))))+((AC440+AE440+AG440+AI440+AK440+AM440)*2))</f>
        <v>15</v>
      </c>
      <c r="AZ440" s="113">
        <f>SUM(AX440:AY440)</f>
        <v>16</v>
      </c>
      <c r="BA440" s="113">
        <f>SUM(AP440)-AX440</f>
        <v>0</v>
      </c>
      <c r="BB440" s="113">
        <f>SUM(AQ440)-AY440</f>
        <v>2</v>
      </c>
      <c r="BC440" s="113">
        <f>SUM(AR440)-AZ440</f>
        <v>2</v>
      </c>
      <c r="BD440" s="130">
        <f>SUM(BC440)/AZ440*100</f>
        <v>12.5</v>
      </c>
      <c r="BE440" s="113">
        <v>3</v>
      </c>
      <c r="BF440" s="113"/>
      <c r="BG440" s="113"/>
      <c r="BH440" s="113">
        <f>SUM(BC440)-BE440-BF440+BG440</f>
        <v>-1</v>
      </c>
      <c r="BI440" s="130">
        <f>SUM(BH440)/AZ440*100</f>
        <v>-6.25</v>
      </c>
      <c r="BK440" s="112"/>
      <c r="BL440" s="150"/>
      <c r="BM440" s="112"/>
      <c r="BN440" s="112"/>
      <c r="BO440" s="112"/>
      <c r="BP440" s="112"/>
      <c r="BQ440" s="112"/>
      <c r="BR440" s="112"/>
      <c r="BS440" s="112"/>
      <c r="BT440" s="112"/>
      <c r="BU440" s="112"/>
      <c r="BV440" s="112"/>
      <c r="BW440" s="112"/>
      <c r="BX440" s="112"/>
      <c r="BY440" s="112"/>
      <c r="BZ440" s="112"/>
      <c r="CA440" s="112"/>
      <c r="CB440" s="112"/>
      <c r="CC440" s="112"/>
      <c r="CD440" s="112"/>
      <c r="CE440" s="112"/>
      <c r="CF440" s="112"/>
      <c r="CG440" s="112"/>
      <c r="CH440" s="112"/>
      <c r="CI440" s="112"/>
      <c r="CJ440" s="112"/>
      <c r="CK440" s="112"/>
      <c r="CL440" s="112"/>
      <c r="CM440" s="112"/>
      <c r="CN440" s="112"/>
      <c r="CO440" s="112"/>
    </row>
    <row r="441" spans="1:93" s="161" customFormat="1">
      <c r="A441" s="154"/>
      <c r="B441" s="154"/>
      <c r="C441" s="155" t="s">
        <v>369</v>
      </c>
      <c r="D441" s="155"/>
      <c r="E441" s="155"/>
      <c r="F441" s="155"/>
      <c r="G441" s="154"/>
      <c r="H441" s="154"/>
      <c r="I441" s="154"/>
      <c r="J441" s="156" t="s">
        <v>372</v>
      </c>
      <c r="K441" s="157"/>
      <c r="L441" s="154"/>
      <c r="M441" s="157"/>
      <c r="N441" s="154"/>
      <c r="O441" s="157"/>
      <c r="P441" s="154"/>
      <c r="Q441" s="157"/>
      <c r="R441" s="154"/>
      <c r="S441" s="157"/>
      <c r="T441" s="154"/>
      <c r="U441" s="157"/>
      <c r="V441" s="154"/>
      <c r="W441" s="157"/>
      <c r="X441" s="154"/>
      <c r="Y441" s="157"/>
      <c r="Z441" s="154"/>
      <c r="AA441" s="157"/>
      <c r="AB441" s="154"/>
      <c r="AC441" s="157"/>
      <c r="AD441" s="154"/>
      <c r="AE441" s="157"/>
      <c r="AF441" s="157"/>
      <c r="AG441" s="157"/>
      <c r="AH441" s="154"/>
      <c r="AI441" s="157"/>
      <c r="AJ441" s="154"/>
      <c r="AK441" s="157"/>
      <c r="AL441" s="154"/>
      <c r="AM441" s="157"/>
      <c r="AN441" s="163"/>
      <c r="AO441" s="154"/>
      <c r="AP441" s="154"/>
      <c r="AQ441" s="154"/>
      <c r="AR441" s="154"/>
      <c r="AS441" s="142"/>
      <c r="AT441" s="185"/>
      <c r="AU441" s="142"/>
      <c r="AV441" s="185"/>
      <c r="AW441" s="142"/>
      <c r="AX441" s="158"/>
      <c r="AY441" s="159"/>
      <c r="AZ441" s="154"/>
      <c r="BA441" s="154"/>
      <c r="BB441" s="154"/>
      <c r="BC441" s="154"/>
      <c r="BD441" s="160"/>
      <c r="BE441" s="154"/>
      <c r="BF441" s="154"/>
      <c r="BG441" s="154"/>
      <c r="BH441" s="154"/>
      <c r="BI441" s="160"/>
      <c r="BK441" s="162"/>
      <c r="BL441" s="150"/>
      <c r="BM441" s="162"/>
      <c r="BN441" s="162"/>
      <c r="BO441" s="162"/>
      <c r="BP441" s="162"/>
      <c r="BQ441" s="162"/>
      <c r="BR441" s="162"/>
      <c r="BS441" s="162"/>
      <c r="BT441" s="162"/>
      <c r="BU441" s="162"/>
      <c r="BV441" s="162"/>
      <c r="BW441" s="162"/>
      <c r="BX441" s="162"/>
      <c r="BY441" s="162"/>
      <c r="BZ441" s="162"/>
      <c r="CA441" s="162"/>
      <c r="CB441" s="162"/>
      <c r="CC441" s="162"/>
      <c r="CD441" s="162"/>
      <c r="CE441" s="162"/>
      <c r="CF441" s="162"/>
      <c r="CG441" s="162"/>
      <c r="CH441" s="162"/>
      <c r="CI441" s="162"/>
      <c r="CJ441" s="162"/>
      <c r="CK441" s="162"/>
      <c r="CL441" s="162"/>
      <c r="CM441" s="162"/>
      <c r="CN441" s="162"/>
      <c r="CO441" s="162"/>
    </row>
    <row r="442" spans="1:93" s="161" customFormat="1">
      <c r="A442" s="154"/>
      <c r="B442" s="154"/>
      <c r="C442" s="155" t="s">
        <v>513</v>
      </c>
      <c r="D442" s="155"/>
      <c r="E442" s="155"/>
      <c r="F442" s="155"/>
      <c r="G442" s="154"/>
      <c r="H442" s="154"/>
      <c r="I442" s="154"/>
      <c r="J442" s="156" t="s">
        <v>553</v>
      </c>
      <c r="K442" s="157"/>
      <c r="L442" s="154"/>
      <c r="M442" s="157"/>
      <c r="N442" s="154"/>
      <c r="O442" s="157"/>
      <c r="P442" s="154"/>
      <c r="Q442" s="157"/>
      <c r="R442" s="154"/>
      <c r="S442" s="157"/>
      <c r="T442" s="154"/>
      <c r="U442" s="157"/>
      <c r="V442" s="154"/>
      <c r="W442" s="157"/>
      <c r="X442" s="154"/>
      <c r="Y442" s="157"/>
      <c r="Z442" s="154"/>
      <c r="AA442" s="157"/>
      <c r="AB442" s="154"/>
      <c r="AC442" s="157"/>
      <c r="AD442" s="154"/>
      <c r="AE442" s="157"/>
      <c r="AF442" s="157"/>
      <c r="AG442" s="157"/>
      <c r="AH442" s="154"/>
      <c r="AI442" s="157"/>
      <c r="AJ442" s="154"/>
      <c r="AK442" s="157"/>
      <c r="AL442" s="154"/>
      <c r="AM442" s="157"/>
      <c r="AN442" s="163"/>
      <c r="AO442" s="154"/>
      <c r="AP442" s="154"/>
      <c r="AQ442" s="154"/>
      <c r="AR442" s="154"/>
      <c r="AS442" s="142"/>
      <c r="AT442" s="185"/>
      <c r="AU442" s="142"/>
      <c r="AV442" s="185"/>
      <c r="AW442" s="142"/>
      <c r="AX442" s="158"/>
      <c r="AY442" s="159"/>
      <c r="AZ442" s="154"/>
      <c r="BA442" s="154"/>
      <c r="BB442" s="154"/>
      <c r="BC442" s="154"/>
      <c r="BD442" s="160"/>
      <c r="BE442" s="154"/>
      <c r="BF442" s="154"/>
      <c r="BG442" s="154"/>
      <c r="BH442" s="154"/>
      <c r="BI442" s="160"/>
      <c r="BK442" s="162"/>
      <c r="BL442" s="150"/>
      <c r="BM442" s="162"/>
      <c r="BN442" s="162"/>
      <c r="BO442" s="162"/>
      <c r="BP442" s="162"/>
      <c r="BQ442" s="162"/>
      <c r="BR442" s="162"/>
      <c r="BS442" s="162"/>
      <c r="BT442" s="162"/>
      <c r="BU442" s="162"/>
      <c r="BV442" s="162"/>
      <c r="BW442" s="162"/>
      <c r="BX442" s="162"/>
      <c r="BY442" s="162"/>
      <c r="BZ442" s="162"/>
      <c r="CA442" s="162"/>
      <c r="CB442" s="162"/>
      <c r="CC442" s="162"/>
      <c r="CD442" s="162"/>
      <c r="CE442" s="162"/>
      <c r="CF442" s="162"/>
      <c r="CG442" s="162"/>
      <c r="CH442" s="162"/>
      <c r="CI442" s="162"/>
      <c r="CJ442" s="162"/>
      <c r="CK442" s="162"/>
      <c r="CL442" s="162"/>
      <c r="CM442" s="162"/>
      <c r="CN442" s="162"/>
      <c r="CO442" s="162"/>
    </row>
    <row r="443" spans="1:93" s="111" customFormat="1">
      <c r="A443" s="113">
        <v>145</v>
      </c>
      <c r="B443" s="113">
        <v>40010044</v>
      </c>
      <c r="C443" s="126" t="s">
        <v>122</v>
      </c>
      <c r="D443" s="126" t="s">
        <v>96</v>
      </c>
      <c r="E443" s="126" t="s">
        <v>183</v>
      </c>
      <c r="F443" s="126" t="s">
        <v>181</v>
      </c>
      <c r="G443" s="113">
        <v>28</v>
      </c>
      <c r="H443" s="113">
        <v>1</v>
      </c>
      <c r="I443" s="113" t="s">
        <v>283</v>
      </c>
      <c r="J443" s="113">
        <v>29</v>
      </c>
      <c r="K443" s="114">
        <f t="shared" ref="K443:K446" si="1">IF(J443=0,0,IF(J443&lt;10,1,IF(MOD(J443,30)&lt;10,ROUNDDOWN(J443/30,0),ROUNDUP(J443/30,0))))</f>
        <v>1</v>
      </c>
      <c r="L443" s="113">
        <v>30</v>
      </c>
      <c r="M443" s="114">
        <f t="shared" ref="M443:M446" si="2">IF(L443=0,0,IF(L443&lt;10,1,IF(MOD(L443,30)&lt;10,ROUNDDOWN(L443/30,0),ROUNDUP(L443/30,0))))</f>
        <v>1</v>
      </c>
      <c r="N443" s="113">
        <v>24</v>
      </c>
      <c r="O443" s="114">
        <f t="shared" ref="O443:O446" si="3">IF(N443=0,0,IF(N443&lt;10,1,IF(MOD(N443,30)&lt;10,ROUNDDOWN(N443/30,0),ROUNDUP(N443/30,0))))</f>
        <v>1</v>
      </c>
      <c r="P443" s="113">
        <v>42</v>
      </c>
      <c r="Q443" s="114">
        <f t="shared" ref="Q443:Q446" si="4">IF(P443=0,0,IF(P443&lt;10,1,IF(MOD(P443,40)&lt;10,ROUNDDOWN(P443/40,0),ROUNDUP(P443/40,0))))</f>
        <v>1</v>
      </c>
      <c r="R443" s="113">
        <v>41</v>
      </c>
      <c r="S443" s="114">
        <f t="shared" ref="S443:S446" si="5">IF(R443=0,0,IF(R443&lt;10,1,IF(MOD(R443,40)&lt;10,ROUNDDOWN(R443/40,0),ROUNDUP(R443/40,0))))</f>
        <v>1</v>
      </c>
      <c r="T443" s="113">
        <v>42</v>
      </c>
      <c r="U443" s="114">
        <f t="shared" ref="U443:U446" si="6">IF(T443=0,0,IF(T443&lt;10,1,IF(MOD(T443,40)&lt;10,ROUNDDOWN(T443/40,0),ROUNDUP(T443/40,0))))</f>
        <v>1</v>
      </c>
      <c r="V443" s="113">
        <v>46</v>
      </c>
      <c r="W443" s="114">
        <f t="shared" ref="W443:W446" si="7">IF(V443=0,0,IF(V443&lt;10,1,IF(MOD(V443,40)&lt;10,ROUNDDOWN(V443/40,0),ROUNDUP(V443/40,0))))</f>
        <v>1</v>
      </c>
      <c r="X443" s="113">
        <v>44</v>
      </c>
      <c r="Y443" s="114">
        <f t="shared" ref="Y443:Y446" si="8">IF(X443=0,0,IF(X443&lt;10,1,IF(MOD(X443,40)&lt;10,ROUNDDOWN(X443/40,0),ROUNDUP(X443/40,0))))</f>
        <v>1</v>
      </c>
      <c r="Z443" s="113">
        <v>32</v>
      </c>
      <c r="AA443" s="114">
        <f t="shared" ref="AA443:AA446" si="9">IF(Z443=0,0,IF(Z443&lt;10,1,IF(MOD(Z443,40)&lt;10,ROUNDDOWN(Z443/40,0),ROUNDUP(Z443/40,0))))</f>
        <v>1</v>
      </c>
      <c r="AB443" s="113">
        <v>52</v>
      </c>
      <c r="AC443" s="114">
        <f t="shared" ref="AC443:AC446" si="10">IF(AB443=0,0,IF(AB443&lt;10,1,IF(MOD(AB443,40)&lt;10,ROUNDDOWN(AB443/40,0),ROUNDUP(AB443/40,0))))</f>
        <v>2</v>
      </c>
      <c r="AD443" s="113">
        <v>42</v>
      </c>
      <c r="AE443" s="114">
        <f t="shared" ref="AE443:AE446" si="11">IF(AD443=0,0,IF(AD443&lt;10,1,IF(MOD(AD443,40)&lt;10,ROUNDDOWN(AD443/40,0),ROUNDUP(AD443/40,0))))</f>
        <v>1</v>
      </c>
      <c r="AF443" s="114">
        <v>49</v>
      </c>
      <c r="AG443" s="114">
        <f t="shared" ref="AG443:AG446" si="12">IF(AF443=0,0,IF(AF443&lt;10,1,IF(MOD(AF443,40)&lt;10,ROUNDDOWN(AF443/40,0),ROUNDUP(AF443/40,0))))</f>
        <v>1</v>
      </c>
      <c r="AH443" s="113"/>
      <c r="AI443" s="114">
        <f t="shared" ref="AI443:AI446" si="13">IF(AH443=0,0,IF(AH443&lt;10,1,IF(MOD(AH443,40)&lt;10,ROUNDDOWN(AH443/40,0),ROUNDUP(AH443/40,0))))</f>
        <v>0</v>
      </c>
      <c r="AJ443" s="113"/>
      <c r="AK443" s="114">
        <f t="shared" ref="AK443:AK446" si="14">IF(AJ443=0,0,IF(AJ443&lt;10,1,IF(MOD(AJ443,40)&lt;10,ROUNDDOWN(AJ443/40,0),ROUNDUP(AJ443/40,0))))</f>
        <v>0</v>
      </c>
      <c r="AL443" s="113"/>
      <c r="AM443" s="114">
        <f t="shared" ref="AM443:AM446" si="15">IF(AL443=0,0,IF(AL443&lt;10,1,IF(MOD(AL443,40)&lt;10,ROUNDDOWN(AL443/40,0),ROUNDUP(AL443/40,0))))</f>
        <v>0</v>
      </c>
      <c r="AN443" s="127">
        <f t="shared" ref="AN443:AO443" si="16">SUM(J443+L443+N443+P443+R443+T443+V443+X443+Z443+AB443+AD443+AF443+AH443+AJ443+AL443)</f>
        <v>473</v>
      </c>
      <c r="AO443" s="113">
        <f t="shared" si="16"/>
        <v>13</v>
      </c>
      <c r="AP443" s="113">
        <v>2</v>
      </c>
      <c r="AQ443" s="113">
        <v>23</v>
      </c>
      <c r="AR443" s="113">
        <f t="shared" ref="AR443:AR446" si="17">SUM(AP443:AQ443)</f>
        <v>25</v>
      </c>
      <c r="AS443" s="142">
        <v>1</v>
      </c>
      <c r="AT443" s="185">
        <v>1</v>
      </c>
      <c r="AU443" s="142">
        <v>22</v>
      </c>
      <c r="AV443" s="185">
        <v>1</v>
      </c>
      <c r="AW443" s="142">
        <f>SUM(AS443:AV443)</f>
        <v>25</v>
      </c>
      <c r="AX443" s="128">
        <f t="shared" ref="AX443:AX446" si="18">IF(AN443&lt;=0,0,IF(AN443&lt;=359,1,IF(AN443&lt;=719,2,IF(AN443&lt;=1079,3,IF(AN443&lt;=1679,4,IF(AN443&lt;=1680,5,IF(AN443&lt;=1680,1,5)))))))</f>
        <v>2</v>
      </c>
      <c r="AY443" s="129">
        <f t="shared" ref="AY443:AY446" si="19">IF(AN443&gt;120,ROUND(((((K443+M443+O443)*30)+(J443+L443+N443))/50+(((Q443+S443+U443+W443+Y443+AA443)*40)+(P443+R443+T443+V443+X443+Z443))/50+(AC443+AE443+AG443+AI443+AK443+AM443)*2),0),IF((J443+L443+N443+P443+R443+T443+V443+X443+Z443)&lt;=0,0,IF((J443+L443+N443+P443+R443+T443+V443+X443+Z443)&lt;=20,1,IF((J443+L443+N443+P443+R443+T443+V443+X443+Z443)&lt;=40,2,IF((J443+L443+N443+P443+R443+T443+V443+X443+Z443)&lt;=60,3,IF((J443+L443+N443+P443+R443+T443+V443+X443+Z443)&lt;=80,4,IF((J443+L443+N443+P443+R443+T443+V443+X443+Z443)&lt;=100,5,IF((J443+L443+N443+P443+R443+T443+V443+X443+Z443)&lt;=120,6,0)))))))+((AC443+AE443+AG443+AI443+AK443+AM443)*2))</f>
        <v>21</v>
      </c>
      <c r="AZ443" s="113">
        <f t="shared" ref="AZ443:AZ446" si="20">SUM(AX443:AY443)</f>
        <v>23</v>
      </c>
      <c r="BA443" s="113">
        <f>SUM(AP443)-AX443</f>
        <v>0</v>
      </c>
      <c r="BB443" s="113">
        <f>SUM(AQ443)-AY443</f>
        <v>2</v>
      </c>
      <c r="BC443" s="113">
        <f>SUM(AR443)-AZ443</f>
        <v>2</v>
      </c>
      <c r="BD443" s="130">
        <f t="shared" ref="BD443:BD446" si="21">SUM(BC443)/AZ443*100</f>
        <v>8.695652173913043</v>
      </c>
      <c r="BE443" s="113">
        <v>1</v>
      </c>
      <c r="BF443" s="113">
        <v>1</v>
      </c>
      <c r="BG443" s="113"/>
      <c r="BH443" s="113">
        <f t="shared" ref="BH443:BH446" si="22">SUM(BC443)-BE443-BF443+BG443</f>
        <v>0</v>
      </c>
      <c r="BI443" s="130">
        <f t="shared" ref="BI443:BI446" si="23">SUM(BH443)/AZ443*100</f>
        <v>0</v>
      </c>
      <c r="BK443" s="112"/>
      <c r="BL443" s="150"/>
      <c r="BM443" s="112"/>
      <c r="BN443" s="112"/>
      <c r="BO443" s="112"/>
      <c r="BP443" s="112"/>
      <c r="BQ443" s="112"/>
      <c r="BR443" s="112"/>
      <c r="BS443" s="112"/>
      <c r="BT443" s="112"/>
      <c r="BU443" s="112"/>
      <c r="BV443" s="112"/>
      <c r="BW443" s="112"/>
      <c r="BX443" s="112"/>
      <c r="BY443" s="112"/>
      <c r="BZ443" s="112"/>
      <c r="CA443" s="112"/>
      <c r="CB443" s="112"/>
      <c r="CC443" s="112"/>
      <c r="CD443" s="112"/>
      <c r="CE443" s="112"/>
      <c r="CF443" s="112"/>
      <c r="CG443" s="112"/>
      <c r="CH443" s="112"/>
      <c r="CI443" s="112"/>
      <c r="CJ443" s="112"/>
      <c r="CK443" s="112"/>
      <c r="CL443" s="112"/>
      <c r="CM443" s="112"/>
      <c r="CN443" s="112"/>
      <c r="CO443" s="112"/>
    </row>
    <row r="444" spans="1:93" s="161" customFormat="1">
      <c r="A444" s="154"/>
      <c r="B444" s="154"/>
      <c r="C444" s="155" t="s">
        <v>369</v>
      </c>
      <c r="D444" s="155"/>
      <c r="E444" s="155"/>
      <c r="F444" s="155"/>
      <c r="G444" s="154"/>
      <c r="H444" s="154"/>
      <c r="I444" s="154"/>
      <c r="J444" s="156" t="s">
        <v>456</v>
      </c>
      <c r="K444" s="157"/>
      <c r="L444" s="154"/>
      <c r="M444" s="157"/>
      <c r="N444" s="154"/>
      <c r="O444" s="157"/>
      <c r="P444" s="154"/>
      <c r="Q444" s="157"/>
      <c r="R444" s="154"/>
      <c r="S444" s="157"/>
      <c r="T444" s="154"/>
      <c r="U444" s="157"/>
      <c r="V444" s="154"/>
      <c r="W444" s="157"/>
      <c r="X444" s="154"/>
      <c r="Y444" s="157"/>
      <c r="Z444" s="154"/>
      <c r="AA444" s="157"/>
      <c r="AB444" s="154"/>
      <c r="AC444" s="157"/>
      <c r="AD444" s="154"/>
      <c r="AE444" s="157"/>
      <c r="AF444" s="157"/>
      <c r="AG444" s="157"/>
      <c r="AH444" s="154"/>
      <c r="AI444" s="157"/>
      <c r="AJ444" s="154"/>
      <c r="AK444" s="157"/>
      <c r="AL444" s="154"/>
      <c r="AM444" s="157"/>
      <c r="AN444" s="163"/>
      <c r="AO444" s="154"/>
      <c r="AP444" s="154"/>
      <c r="AQ444" s="154"/>
      <c r="AR444" s="154"/>
      <c r="AS444" s="154"/>
      <c r="AT444" s="185"/>
      <c r="AU444" s="154"/>
      <c r="AV444" s="185"/>
      <c r="AW444" s="154"/>
      <c r="AX444" s="158"/>
      <c r="AY444" s="159"/>
      <c r="AZ444" s="154"/>
      <c r="BA444" s="154"/>
      <c r="BB444" s="154"/>
      <c r="BC444" s="154"/>
      <c r="BD444" s="160"/>
      <c r="BE444" s="154"/>
      <c r="BF444" s="154"/>
      <c r="BG444" s="154"/>
      <c r="BH444" s="154"/>
      <c r="BI444" s="160"/>
      <c r="BK444" s="162"/>
      <c r="BL444" s="150"/>
      <c r="BM444" s="162"/>
      <c r="BN444" s="162"/>
      <c r="BO444" s="162"/>
      <c r="BP444" s="162"/>
      <c r="BQ444" s="162"/>
      <c r="BR444" s="162"/>
      <c r="BS444" s="162"/>
      <c r="BT444" s="162"/>
      <c r="BU444" s="162"/>
      <c r="BV444" s="162"/>
      <c r="BW444" s="162"/>
      <c r="BX444" s="162"/>
      <c r="BY444" s="162"/>
      <c r="BZ444" s="162"/>
      <c r="CA444" s="162"/>
      <c r="CB444" s="162"/>
      <c r="CC444" s="162"/>
      <c r="CD444" s="162"/>
      <c r="CE444" s="162"/>
      <c r="CF444" s="162"/>
      <c r="CG444" s="162"/>
      <c r="CH444" s="162"/>
      <c r="CI444" s="162"/>
      <c r="CJ444" s="162"/>
      <c r="CK444" s="162"/>
      <c r="CL444" s="162"/>
      <c r="CM444" s="162"/>
      <c r="CN444" s="162"/>
      <c r="CO444" s="162"/>
    </row>
    <row r="445" spans="1:93" s="161" customFormat="1">
      <c r="A445" s="154"/>
      <c r="B445" s="154"/>
      <c r="C445" s="155" t="s">
        <v>513</v>
      </c>
      <c r="D445" s="155"/>
      <c r="E445" s="155"/>
      <c r="F445" s="155"/>
      <c r="G445" s="154"/>
      <c r="H445" s="154"/>
      <c r="I445" s="154"/>
      <c r="J445" s="156" t="s">
        <v>585</v>
      </c>
      <c r="K445" s="157"/>
      <c r="L445" s="154"/>
      <c r="M445" s="157"/>
      <c r="N445" s="154"/>
      <c r="O445" s="157"/>
      <c r="P445" s="154"/>
      <c r="Q445" s="157"/>
      <c r="R445" s="154"/>
      <c r="S445" s="157"/>
      <c r="T445" s="154"/>
      <c r="U445" s="157"/>
      <c r="V445" s="154"/>
      <c r="W445" s="157"/>
      <c r="X445" s="154"/>
      <c r="Y445" s="157"/>
      <c r="Z445" s="154"/>
      <c r="AA445" s="157"/>
      <c r="AB445" s="154"/>
      <c r="AC445" s="157"/>
      <c r="AD445" s="154"/>
      <c r="AE445" s="157"/>
      <c r="AF445" s="157"/>
      <c r="AG445" s="157"/>
      <c r="AH445" s="154"/>
      <c r="AI445" s="157"/>
      <c r="AJ445" s="154"/>
      <c r="AK445" s="157"/>
      <c r="AL445" s="154"/>
      <c r="AM445" s="157"/>
      <c r="AN445" s="163"/>
      <c r="AO445" s="154"/>
      <c r="AP445" s="154"/>
      <c r="AQ445" s="154"/>
      <c r="AR445" s="154"/>
      <c r="AS445" s="154"/>
      <c r="AT445" s="185"/>
      <c r="AU445" s="154"/>
      <c r="AV445" s="185"/>
      <c r="AW445" s="154"/>
      <c r="AX445" s="158"/>
      <c r="AY445" s="159"/>
      <c r="AZ445" s="154"/>
      <c r="BA445" s="154"/>
      <c r="BB445" s="154"/>
      <c r="BC445" s="154"/>
      <c r="BD445" s="160"/>
      <c r="BE445" s="154"/>
      <c r="BF445" s="154"/>
      <c r="BG445" s="154"/>
      <c r="BH445" s="154"/>
      <c r="BI445" s="160"/>
      <c r="BK445" s="162"/>
      <c r="BL445" s="150"/>
      <c r="BM445" s="162"/>
      <c r="BN445" s="162"/>
      <c r="BO445" s="162"/>
      <c r="BP445" s="162"/>
      <c r="BQ445" s="162"/>
      <c r="BR445" s="162"/>
      <c r="BS445" s="162"/>
      <c r="BT445" s="162"/>
      <c r="BU445" s="162"/>
      <c r="BV445" s="162"/>
      <c r="BW445" s="162"/>
      <c r="BX445" s="162"/>
      <c r="BY445" s="162"/>
      <c r="BZ445" s="162"/>
      <c r="CA445" s="162"/>
      <c r="CB445" s="162"/>
      <c r="CC445" s="162"/>
      <c r="CD445" s="162"/>
      <c r="CE445" s="162"/>
      <c r="CF445" s="162"/>
      <c r="CG445" s="162"/>
      <c r="CH445" s="162"/>
      <c r="CI445" s="162"/>
      <c r="CJ445" s="162"/>
      <c r="CK445" s="162"/>
      <c r="CL445" s="162"/>
      <c r="CM445" s="162"/>
      <c r="CN445" s="162"/>
      <c r="CO445" s="162"/>
    </row>
    <row r="446" spans="1:93" s="111" customFormat="1">
      <c r="A446" s="113">
        <v>146</v>
      </c>
      <c r="B446" s="113">
        <v>40010027</v>
      </c>
      <c r="C446" s="126" t="s">
        <v>171</v>
      </c>
      <c r="D446" s="126" t="s">
        <v>190</v>
      </c>
      <c r="E446" s="126" t="s">
        <v>183</v>
      </c>
      <c r="F446" s="126" t="s">
        <v>181</v>
      </c>
      <c r="G446" s="113">
        <v>14</v>
      </c>
      <c r="H446" s="113">
        <v>1</v>
      </c>
      <c r="I446" s="113" t="s">
        <v>283</v>
      </c>
      <c r="J446" s="113">
        <v>0</v>
      </c>
      <c r="K446" s="114">
        <f t="shared" si="1"/>
        <v>0</v>
      </c>
      <c r="L446" s="113">
        <v>1</v>
      </c>
      <c r="M446" s="114">
        <f t="shared" si="2"/>
        <v>1</v>
      </c>
      <c r="N446" s="113">
        <v>2</v>
      </c>
      <c r="O446" s="114">
        <f t="shared" si="3"/>
        <v>1</v>
      </c>
      <c r="P446" s="113">
        <v>6</v>
      </c>
      <c r="Q446" s="114">
        <f t="shared" si="4"/>
        <v>1</v>
      </c>
      <c r="R446" s="113">
        <v>2</v>
      </c>
      <c r="S446" s="114">
        <f t="shared" si="5"/>
        <v>1</v>
      </c>
      <c r="T446" s="113">
        <v>4</v>
      </c>
      <c r="U446" s="114">
        <f t="shared" si="6"/>
        <v>1</v>
      </c>
      <c r="V446" s="113">
        <v>6</v>
      </c>
      <c r="W446" s="114">
        <f t="shared" si="7"/>
        <v>1</v>
      </c>
      <c r="X446" s="113">
        <v>8</v>
      </c>
      <c r="Y446" s="114">
        <f t="shared" si="8"/>
        <v>1</v>
      </c>
      <c r="Z446" s="113">
        <v>7</v>
      </c>
      <c r="AA446" s="114">
        <f t="shared" si="9"/>
        <v>1</v>
      </c>
      <c r="AB446" s="113"/>
      <c r="AC446" s="114">
        <f t="shared" si="10"/>
        <v>0</v>
      </c>
      <c r="AD446" s="113"/>
      <c r="AE446" s="114">
        <f t="shared" si="11"/>
        <v>0</v>
      </c>
      <c r="AF446" s="114"/>
      <c r="AG446" s="114">
        <f t="shared" si="12"/>
        <v>0</v>
      </c>
      <c r="AH446" s="113"/>
      <c r="AI446" s="114">
        <f t="shared" si="13"/>
        <v>0</v>
      </c>
      <c r="AJ446" s="113"/>
      <c r="AK446" s="114">
        <f t="shared" si="14"/>
        <v>0</v>
      </c>
      <c r="AL446" s="113"/>
      <c r="AM446" s="114">
        <f t="shared" si="15"/>
        <v>0</v>
      </c>
      <c r="AN446" s="113">
        <f t="shared" ref="AN446:AO446" si="24">SUM(J446+L446+N446+P446+R446+T446+V446+X446+Z446+AB446+AD446+AF446+AH446+AJ446+AL446)</f>
        <v>36</v>
      </c>
      <c r="AO446" s="113">
        <f t="shared" si="24"/>
        <v>8</v>
      </c>
      <c r="AP446" s="113">
        <v>1</v>
      </c>
      <c r="AQ446" s="113">
        <v>4</v>
      </c>
      <c r="AR446" s="113">
        <f t="shared" si="17"/>
        <v>5</v>
      </c>
      <c r="AS446" s="142">
        <v>1</v>
      </c>
      <c r="AT446" s="185">
        <v>0</v>
      </c>
      <c r="AU446" s="142">
        <v>4</v>
      </c>
      <c r="AV446" s="185">
        <v>0</v>
      </c>
      <c r="AW446" s="142">
        <f>SUM(AS446:AV446)</f>
        <v>5</v>
      </c>
      <c r="AX446" s="128">
        <f t="shared" si="18"/>
        <v>1</v>
      </c>
      <c r="AY446" s="129">
        <f t="shared" si="19"/>
        <v>2</v>
      </c>
      <c r="AZ446" s="113">
        <f t="shared" si="20"/>
        <v>3</v>
      </c>
      <c r="BA446" s="113">
        <f>SUM(AP446)-AX446</f>
        <v>0</v>
      </c>
      <c r="BB446" s="113">
        <f>SUM(AQ446)-AY446</f>
        <v>2</v>
      </c>
      <c r="BC446" s="113">
        <f>SUM(AR446)-AZ446</f>
        <v>2</v>
      </c>
      <c r="BD446" s="130">
        <f t="shared" si="21"/>
        <v>66.666666666666657</v>
      </c>
      <c r="BE446" s="113">
        <v>1</v>
      </c>
      <c r="BF446" s="113"/>
      <c r="BG446" s="113"/>
      <c r="BH446" s="113">
        <f t="shared" si="22"/>
        <v>1</v>
      </c>
      <c r="BI446" s="130">
        <f t="shared" si="23"/>
        <v>33.333333333333329</v>
      </c>
      <c r="BK446" s="112"/>
      <c r="BL446" s="150"/>
      <c r="BM446" s="112"/>
      <c r="BN446" s="112"/>
      <c r="BO446" s="112"/>
      <c r="BP446" s="112"/>
      <c r="BQ446" s="112"/>
      <c r="BR446" s="112"/>
      <c r="BS446" s="112"/>
      <c r="BT446" s="112"/>
      <c r="BU446" s="112"/>
      <c r="BV446" s="112"/>
      <c r="BW446" s="112"/>
      <c r="BX446" s="112"/>
      <c r="BY446" s="112"/>
      <c r="BZ446" s="112"/>
      <c r="CA446" s="112"/>
      <c r="CB446" s="112"/>
      <c r="CC446" s="112"/>
      <c r="CD446" s="112"/>
      <c r="CE446" s="112"/>
      <c r="CF446" s="112"/>
      <c r="CG446" s="112"/>
      <c r="CH446" s="112"/>
      <c r="CI446" s="112"/>
      <c r="CJ446" s="112"/>
      <c r="CK446" s="112"/>
      <c r="CL446" s="112"/>
      <c r="CM446" s="112"/>
      <c r="CN446" s="112"/>
      <c r="CO446" s="112"/>
    </row>
    <row r="447" spans="1:93" s="161" customFormat="1">
      <c r="A447" s="154"/>
      <c r="B447" s="154"/>
      <c r="C447" s="155" t="s">
        <v>369</v>
      </c>
      <c r="D447" s="155"/>
      <c r="E447" s="155"/>
      <c r="F447" s="155"/>
      <c r="G447" s="154"/>
      <c r="H447" s="154"/>
      <c r="I447" s="154"/>
      <c r="J447" s="156" t="s">
        <v>458</v>
      </c>
      <c r="K447" s="157"/>
      <c r="L447" s="154"/>
      <c r="M447" s="157"/>
      <c r="N447" s="154"/>
      <c r="O447" s="157"/>
      <c r="P447" s="154"/>
      <c r="Q447" s="157"/>
      <c r="R447" s="154"/>
      <c r="S447" s="157"/>
      <c r="T447" s="154"/>
      <c r="U447" s="157"/>
      <c r="V447" s="154"/>
      <c r="W447" s="157"/>
      <c r="X447" s="154"/>
      <c r="Y447" s="157"/>
      <c r="Z447" s="154"/>
      <c r="AA447" s="157"/>
      <c r="AB447" s="154"/>
      <c r="AC447" s="157"/>
      <c r="AD447" s="154"/>
      <c r="AE447" s="157"/>
      <c r="AF447" s="157"/>
      <c r="AG447" s="157"/>
      <c r="AH447" s="154"/>
      <c r="AI447" s="157"/>
      <c r="AJ447" s="154"/>
      <c r="AK447" s="157"/>
      <c r="AL447" s="154"/>
      <c r="AM447" s="157"/>
      <c r="AN447" s="163"/>
      <c r="AO447" s="154"/>
      <c r="AP447" s="154"/>
      <c r="AQ447" s="154"/>
      <c r="AR447" s="154"/>
      <c r="AS447" s="154"/>
      <c r="AT447" s="185"/>
      <c r="AU447" s="154"/>
      <c r="AV447" s="185"/>
      <c r="AW447" s="154"/>
      <c r="AX447" s="158"/>
      <c r="AY447" s="159"/>
      <c r="AZ447" s="154"/>
      <c r="BA447" s="154"/>
      <c r="BB447" s="154"/>
      <c r="BC447" s="154"/>
      <c r="BD447" s="160"/>
      <c r="BE447" s="154"/>
      <c r="BF447" s="154"/>
      <c r="BG447" s="154"/>
      <c r="BH447" s="154"/>
      <c r="BI447" s="160"/>
      <c r="BK447" s="162"/>
      <c r="BL447" s="150"/>
      <c r="BM447" s="162"/>
      <c r="BN447" s="162"/>
      <c r="BO447" s="162"/>
      <c r="BP447" s="162"/>
      <c r="BQ447" s="162"/>
      <c r="BR447" s="162"/>
      <c r="BS447" s="162"/>
      <c r="BT447" s="162"/>
      <c r="BU447" s="162"/>
      <c r="BV447" s="162"/>
      <c r="BW447" s="162"/>
      <c r="BX447" s="162"/>
      <c r="BY447" s="162"/>
      <c r="BZ447" s="162"/>
      <c r="CA447" s="162"/>
      <c r="CB447" s="162"/>
      <c r="CC447" s="162"/>
      <c r="CD447" s="162"/>
      <c r="CE447" s="162"/>
      <c r="CF447" s="162"/>
      <c r="CG447" s="162"/>
      <c r="CH447" s="162"/>
      <c r="CI447" s="162"/>
      <c r="CJ447" s="162"/>
      <c r="CK447" s="162"/>
      <c r="CL447" s="162"/>
      <c r="CM447" s="162"/>
      <c r="CN447" s="162"/>
      <c r="CO447" s="162"/>
    </row>
    <row r="448" spans="1:93" s="161" customFormat="1">
      <c r="A448" s="154"/>
      <c r="B448" s="154"/>
      <c r="C448" s="155" t="s">
        <v>513</v>
      </c>
      <c r="D448" s="155"/>
      <c r="E448" s="155"/>
      <c r="F448" s="155"/>
      <c r="G448" s="154"/>
      <c r="H448" s="154"/>
      <c r="I448" s="154"/>
      <c r="J448" s="156" t="s">
        <v>644</v>
      </c>
      <c r="K448" s="157"/>
      <c r="L448" s="154"/>
      <c r="M448" s="157"/>
      <c r="N448" s="154"/>
      <c r="O448" s="157"/>
      <c r="P448" s="154"/>
      <c r="Q448" s="157"/>
      <c r="R448" s="154"/>
      <c r="S448" s="157"/>
      <c r="T448" s="154"/>
      <c r="U448" s="157"/>
      <c r="V448" s="154"/>
      <c r="W448" s="157"/>
      <c r="X448" s="154"/>
      <c r="Y448" s="157"/>
      <c r="Z448" s="154"/>
      <c r="AA448" s="157"/>
      <c r="AB448" s="154"/>
      <c r="AC448" s="157"/>
      <c r="AD448" s="154"/>
      <c r="AE448" s="157"/>
      <c r="AF448" s="157"/>
      <c r="AG448" s="157"/>
      <c r="AH448" s="154"/>
      <c r="AI448" s="157"/>
      <c r="AJ448" s="154"/>
      <c r="AK448" s="157"/>
      <c r="AL448" s="154"/>
      <c r="AM448" s="157"/>
      <c r="AN448" s="163"/>
      <c r="AO448" s="154"/>
      <c r="AP448" s="154"/>
      <c r="AQ448" s="154"/>
      <c r="AR448" s="154"/>
      <c r="AS448" s="154"/>
      <c r="AT448" s="185"/>
      <c r="AU448" s="154"/>
      <c r="AV448" s="185"/>
      <c r="AW448" s="154"/>
      <c r="AX448" s="158"/>
      <c r="AY448" s="159"/>
      <c r="AZ448" s="154"/>
      <c r="BA448" s="154"/>
      <c r="BB448" s="154"/>
      <c r="BC448" s="154"/>
      <c r="BD448" s="160"/>
      <c r="BE448" s="154"/>
      <c r="BF448" s="154"/>
      <c r="BG448" s="154"/>
      <c r="BH448" s="154"/>
      <c r="BI448" s="160"/>
      <c r="BK448" s="162"/>
      <c r="BL448" s="150"/>
      <c r="BM448" s="162"/>
      <c r="BN448" s="162"/>
      <c r="BO448" s="162"/>
      <c r="BP448" s="162"/>
      <c r="BQ448" s="162"/>
      <c r="BR448" s="162"/>
      <c r="BS448" s="162"/>
      <c r="BT448" s="162"/>
      <c r="BU448" s="162"/>
      <c r="BV448" s="162"/>
      <c r="BW448" s="162"/>
      <c r="BX448" s="162"/>
      <c r="BY448" s="162"/>
      <c r="BZ448" s="162"/>
      <c r="CA448" s="162"/>
      <c r="CB448" s="162"/>
      <c r="CC448" s="162"/>
      <c r="CD448" s="162"/>
      <c r="CE448" s="162"/>
      <c r="CF448" s="162"/>
      <c r="CG448" s="162"/>
      <c r="CH448" s="162"/>
      <c r="CI448" s="162"/>
      <c r="CJ448" s="162"/>
      <c r="CK448" s="162"/>
      <c r="CL448" s="162"/>
      <c r="CM448" s="162"/>
      <c r="CN448" s="162"/>
      <c r="CO448" s="162"/>
    </row>
    <row r="449" spans="1:93" s="111" customFormat="1">
      <c r="A449" s="113">
        <v>147</v>
      </c>
      <c r="B449" s="113">
        <v>40010043</v>
      </c>
      <c r="C449" s="126" t="s">
        <v>164</v>
      </c>
      <c r="D449" s="126" t="s">
        <v>96</v>
      </c>
      <c r="E449" s="126" t="s">
        <v>183</v>
      </c>
      <c r="F449" s="126" t="s">
        <v>181</v>
      </c>
      <c r="G449" s="113">
        <v>20</v>
      </c>
      <c r="H449" s="113">
        <v>1</v>
      </c>
      <c r="I449" s="113" t="s">
        <v>283</v>
      </c>
      <c r="J449" s="113">
        <v>2</v>
      </c>
      <c r="K449" s="114">
        <f>IF(J449=0,0,IF(J449&lt;10,1,IF(MOD(J449,30)&lt;10,ROUNDDOWN(J449/30,0),ROUNDUP(J449/30,0))))</f>
        <v>1</v>
      </c>
      <c r="L449" s="113">
        <v>9</v>
      </c>
      <c r="M449" s="114">
        <f>IF(L449=0,0,IF(L449&lt;10,1,IF(MOD(L449,30)&lt;10,ROUNDDOWN(L449/30,0),ROUNDUP(L449/30,0))))</f>
        <v>1</v>
      </c>
      <c r="N449" s="113">
        <v>8</v>
      </c>
      <c r="O449" s="114">
        <f>IF(N449=0,0,IF(N449&lt;10,1,IF(MOD(N449,30)&lt;10,ROUNDDOWN(N449/30,0),ROUNDUP(N449/30,0))))</f>
        <v>1</v>
      </c>
      <c r="P449" s="113">
        <v>6</v>
      </c>
      <c r="Q449" s="114">
        <f>IF(P449=0,0,IF(P449&lt;10,1,IF(MOD(P449,40)&lt;10,ROUNDDOWN(P449/40,0),ROUNDUP(P449/40,0))))</f>
        <v>1</v>
      </c>
      <c r="R449" s="113">
        <v>4</v>
      </c>
      <c r="S449" s="114">
        <f>IF(R449=0,0,IF(R449&lt;10,1,IF(MOD(R449,40)&lt;10,ROUNDDOWN(R449/40,0),ROUNDUP(R449/40,0))))</f>
        <v>1</v>
      </c>
      <c r="T449" s="113">
        <v>13</v>
      </c>
      <c r="U449" s="114">
        <f>IF(T449=0,0,IF(T449&lt;10,1,IF(MOD(T449,40)&lt;10,ROUNDDOWN(T449/40,0),ROUNDUP(T449/40,0))))</f>
        <v>1</v>
      </c>
      <c r="V449" s="113">
        <v>12</v>
      </c>
      <c r="W449" s="114">
        <f>IF(V449=0,0,IF(V449&lt;10,1,IF(MOD(V449,40)&lt;10,ROUNDDOWN(V449/40,0),ROUNDUP(V449/40,0))))</f>
        <v>1</v>
      </c>
      <c r="X449" s="113">
        <v>12</v>
      </c>
      <c r="Y449" s="114">
        <f>IF(X449=0,0,IF(X449&lt;10,1,IF(MOD(X449,40)&lt;10,ROUNDDOWN(X449/40,0),ROUNDUP(X449/40,0))))</f>
        <v>1</v>
      </c>
      <c r="Z449" s="113">
        <v>19</v>
      </c>
      <c r="AA449" s="114">
        <f>IF(Z449=0,0,IF(Z449&lt;10,1,IF(MOD(Z449,40)&lt;10,ROUNDDOWN(Z449/40,0),ROUNDUP(Z449/40,0))))</f>
        <v>1</v>
      </c>
      <c r="AB449" s="113"/>
      <c r="AC449" s="114">
        <f>IF(AB449=0,0,IF(AB449&lt;10,1,IF(MOD(AB449,40)&lt;10,ROUNDDOWN(AB449/40,0),ROUNDUP(AB449/40,0))))</f>
        <v>0</v>
      </c>
      <c r="AD449" s="113"/>
      <c r="AE449" s="114">
        <f>IF(AD449=0,0,IF(AD449&lt;10,1,IF(MOD(AD449,40)&lt;10,ROUNDDOWN(AD449/40,0),ROUNDUP(AD449/40,0))))</f>
        <v>0</v>
      </c>
      <c r="AF449" s="114"/>
      <c r="AG449" s="114">
        <f>IF(AF449=0,0,IF(AF449&lt;10,1,IF(MOD(AF449,40)&lt;10,ROUNDDOWN(AF449/40,0),ROUNDUP(AF449/40,0))))</f>
        <v>0</v>
      </c>
      <c r="AH449" s="113"/>
      <c r="AI449" s="114">
        <f>IF(AH449=0,0,IF(AH449&lt;10,1,IF(MOD(AH449,40)&lt;10,ROUNDDOWN(AH449/40,0),ROUNDUP(AH449/40,0))))</f>
        <v>0</v>
      </c>
      <c r="AJ449" s="113"/>
      <c r="AK449" s="114">
        <f>IF(AJ449=0,0,IF(AJ449&lt;10,1,IF(MOD(AJ449,40)&lt;10,ROUNDDOWN(AJ449/40,0),ROUNDUP(AJ449/40,0))))</f>
        <v>0</v>
      </c>
      <c r="AL449" s="113"/>
      <c r="AM449" s="114">
        <f>IF(AL449=0,0,IF(AL449&lt;10,1,IF(MOD(AL449,40)&lt;10,ROUNDDOWN(AL449/40,0),ROUNDUP(AL449/40,0))))</f>
        <v>0</v>
      </c>
      <c r="AN449" s="113">
        <f>SUM(J449+L449+N449+P449+R449+T449+V449+X449+Z449+AB449+AD449+AF449+AH449+AJ449+AL449)</f>
        <v>85</v>
      </c>
      <c r="AO449" s="113">
        <f>SUM(K449+M449+O449+Q449+S449+U449+W449+Y449+AA449+AC449+AE449+AG449+AI449+AK449+AM449)</f>
        <v>9</v>
      </c>
      <c r="AP449" s="113">
        <v>1</v>
      </c>
      <c r="AQ449" s="113">
        <v>7</v>
      </c>
      <c r="AR449" s="113">
        <f>SUM(AP449:AQ449)</f>
        <v>8</v>
      </c>
      <c r="AS449" s="142">
        <v>1</v>
      </c>
      <c r="AT449" s="185">
        <v>0</v>
      </c>
      <c r="AU449" s="142">
        <v>7</v>
      </c>
      <c r="AV449" s="185">
        <v>0</v>
      </c>
      <c r="AW449" s="142">
        <f>SUM(AS449:AV449)</f>
        <v>8</v>
      </c>
      <c r="AX449" s="128">
        <f>IF(AN449&lt;=0,0,IF(AN449&lt;=359,1,IF(AN449&lt;=719,2,IF(AN449&lt;=1079,3,IF(AN449&lt;=1679,4,IF(AN449&lt;=1680,5,IF(AN449&lt;=1680,1,5)))))))</f>
        <v>1</v>
      </c>
      <c r="AY449" s="129">
        <f>IF(AN449&gt;120,ROUND(((((K449+M449+O449)*30)+(J449+L449+N449))/50+(((Q449+S449+U449+W449+Y449+AA449)*40)+(P449+R449+T449+V449+X449+Z449))/50+(AC449+AE449+AG449+AI449+AK449+AM449)*2),0),IF((J449+L449+N449+P449+R449+T449+V449+X449+Z449)&lt;=0,0,IF((J449+L449+N449+P449+R449+T449+V449+X449+Z449)&lt;=20,1,IF((J449+L449+N449+P449+R449+T449+V449+X449+Z449)&lt;=40,2,IF((J449+L449+N449+P449+R449+T449+V449+X449+Z449)&lt;=60,3,IF((J449+L449+N449+P449+R449+T449+V449+X449+Z449)&lt;=80,4,IF((J449+L449+N449+P449+R449+T449+V449+X449+Z449)&lt;=100,5,IF((J449+L449+N449+P449+R449+T449+V449+X449+Z449)&lt;=120,6,0)))))))+((AC449+AE449+AG449+AI449+AK449+AM449)*2))</f>
        <v>5</v>
      </c>
      <c r="AZ449" s="113">
        <f>SUM(AX449:AY449)</f>
        <v>6</v>
      </c>
      <c r="BA449" s="113">
        <f>SUM(AP449)-AX449</f>
        <v>0</v>
      </c>
      <c r="BB449" s="113">
        <f>SUM(AQ449)-AY449</f>
        <v>2</v>
      </c>
      <c r="BC449" s="113">
        <f>SUM(AR449)-AZ449</f>
        <v>2</v>
      </c>
      <c r="BD449" s="130">
        <f>SUM(BC449)/AZ449*100</f>
        <v>33.333333333333329</v>
      </c>
      <c r="BE449" s="113">
        <v>0</v>
      </c>
      <c r="BF449" s="113"/>
      <c r="BG449" s="113"/>
      <c r="BH449" s="113">
        <f>SUM(BC449)-BE449-BF449+BG449</f>
        <v>2</v>
      </c>
      <c r="BI449" s="130">
        <f>SUM(BH449)/AZ449*100</f>
        <v>33.333333333333329</v>
      </c>
      <c r="BK449" s="112"/>
      <c r="BL449" s="150"/>
      <c r="BM449" s="112"/>
      <c r="BN449" s="112"/>
      <c r="BO449" s="112"/>
      <c r="BP449" s="112"/>
      <c r="BQ449" s="112"/>
      <c r="BR449" s="112"/>
      <c r="BS449" s="112"/>
      <c r="BT449" s="112"/>
      <c r="BU449" s="112"/>
      <c r="BV449" s="112"/>
      <c r="BW449" s="112"/>
      <c r="BX449" s="112"/>
      <c r="BY449" s="112"/>
      <c r="BZ449" s="112"/>
      <c r="CA449" s="112"/>
      <c r="CB449" s="112"/>
      <c r="CC449" s="112"/>
      <c r="CD449" s="112"/>
      <c r="CE449" s="112"/>
      <c r="CF449" s="112"/>
      <c r="CG449" s="112"/>
      <c r="CH449" s="112"/>
      <c r="CI449" s="112"/>
      <c r="CJ449" s="112"/>
      <c r="CK449" s="112"/>
      <c r="CL449" s="112"/>
      <c r="CM449" s="112"/>
      <c r="CN449" s="112"/>
      <c r="CO449" s="112"/>
    </row>
    <row r="450" spans="1:93" s="161" customFormat="1">
      <c r="A450" s="154"/>
      <c r="B450" s="154"/>
      <c r="C450" s="155" t="s">
        <v>369</v>
      </c>
      <c r="D450" s="155"/>
      <c r="E450" s="155"/>
      <c r="F450" s="155"/>
      <c r="G450" s="154"/>
      <c r="H450" s="154"/>
      <c r="I450" s="154"/>
      <c r="J450" s="156" t="s">
        <v>464</v>
      </c>
      <c r="K450" s="157"/>
      <c r="L450" s="154"/>
      <c r="M450" s="157"/>
      <c r="N450" s="154"/>
      <c r="O450" s="157"/>
      <c r="P450" s="154"/>
      <c r="Q450" s="157"/>
      <c r="R450" s="154"/>
      <c r="S450" s="157"/>
      <c r="T450" s="154"/>
      <c r="U450" s="157"/>
      <c r="V450" s="154"/>
      <c r="W450" s="157"/>
      <c r="X450" s="154"/>
      <c r="Y450" s="157"/>
      <c r="Z450" s="154"/>
      <c r="AA450" s="157"/>
      <c r="AB450" s="154"/>
      <c r="AC450" s="157"/>
      <c r="AD450" s="154"/>
      <c r="AE450" s="157"/>
      <c r="AF450" s="157"/>
      <c r="AG450" s="157"/>
      <c r="AH450" s="154"/>
      <c r="AI450" s="157"/>
      <c r="AJ450" s="154"/>
      <c r="AK450" s="157"/>
      <c r="AL450" s="154"/>
      <c r="AM450" s="157"/>
      <c r="AN450" s="163"/>
      <c r="AO450" s="154"/>
      <c r="AP450" s="154"/>
      <c r="AQ450" s="154"/>
      <c r="AR450" s="154"/>
      <c r="AS450" s="154"/>
      <c r="AT450" s="185"/>
      <c r="AU450" s="154"/>
      <c r="AV450" s="185"/>
      <c r="AW450" s="154"/>
      <c r="AX450" s="158"/>
      <c r="AY450" s="159"/>
      <c r="AZ450" s="154"/>
      <c r="BA450" s="154"/>
      <c r="BB450" s="154"/>
      <c r="BC450" s="154"/>
      <c r="BD450" s="160"/>
      <c r="BE450" s="154"/>
      <c r="BF450" s="154"/>
      <c r="BG450" s="154"/>
      <c r="BH450" s="154"/>
      <c r="BI450" s="160"/>
      <c r="BK450" s="162"/>
      <c r="BL450" s="150"/>
      <c r="BM450" s="162"/>
      <c r="BN450" s="162"/>
      <c r="BO450" s="162"/>
      <c r="BP450" s="162"/>
      <c r="BQ450" s="162"/>
      <c r="BR450" s="162"/>
      <c r="BS450" s="162"/>
      <c r="BT450" s="162"/>
      <c r="BU450" s="162"/>
      <c r="BV450" s="162"/>
      <c r="BW450" s="162"/>
      <c r="BX450" s="162"/>
      <c r="BY450" s="162"/>
      <c r="BZ450" s="162"/>
      <c r="CA450" s="162"/>
      <c r="CB450" s="162"/>
      <c r="CC450" s="162"/>
      <c r="CD450" s="162"/>
      <c r="CE450" s="162"/>
      <c r="CF450" s="162"/>
      <c r="CG450" s="162"/>
      <c r="CH450" s="162"/>
      <c r="CI450" s="162"/>
      <c r="CJ450" s="162"/>
      <c r="CK450" s="162"/>
      <c r="CL450" s="162"/>
      <c r="CM450" s="162"/>
      <c r="CN450" s="162"/>
      <c r="CO450" s="162"/>
    </row>
    <row r="451" spans="1:93" s="161" customFormat="1">
      <c r="A451" s="154"/>
      <c r="B451" s="154"/>
      <c r="C451" s="155" t="s">
        <v>513</v>
      </c>
      <c r="D451" s="155"/>
      <c r="E451" s="155"/>
      <c r="F451" s="155"/>
      <c r="G451" s="154"/>
      <c r="H451" s="154"/>
      <c r="I451" s="154"/>
      <c r="J451" s="156" t="s">
        <v>662</v>
      </c>
      <c r="K451" s="157"/>
      <c r="L451" s="154"/>
      <c r="M451" s="157"/>
      <c r="N451" s="154"/>
      <c r="O451" s="157"/>
      <c r="P451" s="154"/>
      <c r="Q451" s="157"/>
      <c r="R451" s="154"/>
      <c r="S451" s="157"/>
      <c r="T451" s="154"/>
      <c r="U451" s="157"/>
      <c r="V451" s="154"/>
      <c r="W451" s="157"/>
      <c r="X451" s="154"/>
      <c r="Y451" s="157"/>
      <c r="Z451" s="154"/>
      <c r="AA451" s="157"/>
      <c r="AB451" s="154"/>
      <c r="AC451" s="157"/>
      <c r="AD451" s="154"/>
      <c r="AE451" s="157"/>
      <c r="AF451" s="157"/>
      <c r="AG451" s="157"/>
      <c r="AH451" s="154"/>
      <c r="AI451" s="157"/>
      <c r="AJ451" s="154"/>
      <c r="AK451" s="157"/>
      <c r="AL451" s="154"/>
      <c r="AM451" s="157"/>
      <c r="AN451" s="163"/>
      <c r="AO451" s="154"/>
      <c r="AP451" s="154"/>
      <c r="AQ451" s="154"/>
      <c r="AR451" s="154"/>
      <c r="AS451" s="154"/>
      <c r="AT451" s="185"/>
      <c r="AU451" s="154"/>
      <c r="AV451" s="185"/>
      <c r="AW451" s="154"/>
      <c r="AX451" s="158"/>
      <c r="AY451" s="159"/>
      <c r="AZ451" s="154"/>
      <c r="BA451" s="154"/>
      <c r="BB451" s="154"/>
      <c r="BC451" s="154"/>
      <c r="BD451" s="160"/>
      <c r="BE451" s="154"/>
      <c r="BF451" s="154"/>
      <c r="BG451" s="154"/>
      <c r="BH451" s="154"/>
      <c r="BI451" s="160"/>
      <c r="BK451" s="162"/>
      <c r="BL451" s="150"/>
      <c r="BM451" s="162"/>
      <c r="BN451" s="162"/>
      <c r="BO451" s="162"/>
      <c r="BP451" s="162"/>
      <c r="BQ451" s="162"/>
      <c r="BR451" s="162"/>
      <c r="BS451" s="162"/>
      <c r="BT451" s="162"/>
      <c r="BU451" s="162"/>
      <c r="BV451" s="162"/>
      <c r="BW451" s="162"/>
      <c r="BX451" s="162"/>
      <c r="BY451" s="162"/>
      <c r="BZ451" s="162"/>
      <c r="CA451" s="162"/>
      <c r="CB451" s="162"/>
      <c r="CC451" s="162"/>
      <c r="CD451" s="162"/>
      <c r="CE451" s="162"/>
      <c r="CF451" s="162"/>
      <c r="CG451" s="162"/>
      <c r="CH451" s="162"/>
      <c r="CI451" s="162"/>
      <c r="CJ451" s="162"/>
      <c r="CK451" s="162"/>
      <c r="CL451" s="162"/>
      <c r="CM451" s="162"/>
      <c r="CN451" s="162"/>
      <c r="CO451" s="162"/>
    </row>
    <row r="452" spans="1:93" s="111" customFormat="1">
      <c r="A452" s="113">
        <v>148</v>
      </c>
      <c r="B452" s="113">
        <v>40010061</v>
      </c>
      <c r="C452" s="126" t="s">
        <v>33</v>
      </c>
      <c r="D452" s="126" t="s">
        <v>194</v>
      </c>
      <c r="E452" s="126" t="s">
        <v>183</v>
      </c>
      <c r="F452" s="126" t="s">
        <v>181</v>
      </c>
      <c r="G452" s="113">
        <v>9</v>
      </c>
      <c r="H452" s="113">
        <v>1</v>
      </c>
      <c r="I452" s="113" t="s">
        <v>283</v>
      </c>
      <c r="J452" s="113">
        <v>0</v>
      </c>
      <c r="K452" s="114">
        <f>IF(J452=0,0,IF(J452&lt;10,1,IF(MOD(J452,30)&lt;10,ROUNDDOWN(J452/30,0),ROUNDUP(J452/30,0))))</f>
        <v>0</v>
      </c>
      <c r="L452" s="113">
        <v>17</v>
      </c>
      <c r="M452" s="114">
        <f>IF(L452=0,0,IF(L452&lt;10,1,IF(MOD(L452,30)&lt;10,ROUNDDOWN(L452/30,0),ROUNDUP(L452/30,0))))</f>
        <v>1</v>
      </c>
      <c r="N452" s="113">
        <v>9</v>
      </c>
      <c r="O452" s="114">
        <f>IF(N452=0,0,IF(N452&lt;10,1,IF(MOD(N452,30)&lt;10,ROUNDDOWN(N452/30,0),ROUNDUP(N452/30,0))))</f>
        <v>1</v>
      </c>
      <c r="P452" s="113">
        <v>21</v>
      </c>
      <c r="Q452" s="114">
        <f>IF(P452=0,0,IF(P452&lt;10,1,IF(MOD(P452,40)&lt;10,ROUNDDOWN(P452/40,0),ROUNDUP(P452/40,0))))</f>
        <v>1</v>
      </c>
      <c r="R452" s="113">
        <v>12</v>
      </c>
      <c r="S452" s="114">
        <f>IF(R452=0,0,IF(R452&lt;10,1,IF(MOD(R452,40)&lt;10,ROUNDDOWN(R452/40,0),ROUNDUP(R452/40,0))))</f>
        <v>1</v>
      </c>
      <c r="T452" s="113">
        <v>12</v>
      </c>
      <c r="U452" s="114">
        <f>IF(T452=0,0,IF(T452&lt;10,1,IF(MOD(T452,40)&lt;10,ROUNDDOWN(T452/40,0),ROUNDUP(T452/40,0))))</f>
        <v>1</v>
      </c>
      <c r="V452" s="113">
        <v>13</v>
      </c>
      <c r="W452" s="114">
        <f>IF(V452=0,0,IF(V452&lt;10,1,IF(MOD(V452,40)&lt;10,ROUNDDOWN(V452/40,0),ROUNDUP(V452/40,0))))</f>
        <v>1</v>
      </c>
      <c r="X452" s="113">
        <v>16</v>
      </c>
      <c r="Y452" s="114">
        <f>IF(X452=0,0,IF(X452&lt;10,1,IF(MOD(X452,40)&lt;10,ROUNDDOWN(X452/40,0),ROUNDUP(X452/40,0))))</f>
        <v>1</v>
      </c>
      <c r="Z452" s="113">
        <v>10</v>
      </c>
      <c r="AA452" s="114">
        <f>IF(Z452=0,0,IF(Z452&lt;10,1,IF(MOD(Z452,40)&lt;10,ROUNDDOWN(Z452/40,0),ROUNDUP(Z452/40,0))))</f>
        <v>1</v>
      </c>
      <c r="AB452" s="113"/>
      <c r="AC452" s="114">
        <f>IF(AB452=0,0,IF(AB452&lt;10,1,IF(MOD(AB452,40)&lt;10,ROUNDDOWN(AB452/40,0),ROUNDUP(AB452/40,0))))</f>
        <v>0</v>
      </c>
      <c r="AD452" s="113"/>
      <c r="AE452" s="114">
        <f>IF(AD452=0,0,IF(AD452&lt;10,1,IF(MOD(AD452,40)&lt;10,ROUNDDOWN(AD452/40,0),ROUNDUP(AD452/40,0))))</f>
        <v>0</v>
      </c>
      <c r="AF452" s="114"/>
      <c r="AG452" s="114">
        <f>IF(AF452=0,0,IF(AF452&lt;10,1,IF(MOD(AF452,40)&lt;10,ROUNDDOWN(AF452/40,0),ROUNDUP(AF452/40,0))))</f>
        <v>0</v>
      </c>
      <c r="AH452" s="113"/>
      <c r="AI452" s="114">
        <f>IF(AH452=0,0,IF(AH452&lt;10,1,IF(MOD(AH452,40)&lt;10,ROUNDDOWN(AH452/40,0),ROUNDUP(AH452/40,0))))</f>
        <v>0</v>
      </c>
      <c r="AJ452" s="113"/>
      <c r="AK452" s="114">
        <f>IF(AJ452=0,0,IF(AJ452&lt;10,1,IF(MOD(AJ452,40)&lt;10,ROUNDDOWN(AJ452/40,0),ROUNDUP(AJ452/40,0))))</f>
        <v>0</v>
      </c>
      <c r="AL452" s="113"/>
      <c r="AM452" s="114">
        <f>IF(AL452=0,0,IF(AL452&lt;10,1,IF(MOD(AL452,40)&lt;10,ROUNDDOWN(AL452/40,0),ROUNDUP(AL452/40,0))))</f>
        <v>0</v>
      </c>
      <c r="AN452" s="113">
        <f>SUM(J452+L452+N452+P452+R452+T452+V452+X452+Z452+AB452+AD452+AF452+AH452+AJ452+AL452)</f>
        <v>110</v>
      </c>
      <c r="AO452" s="113">
        <f>SUM(K452+M452+O452+Q452+S452+U452+W452+Y452+AA452+AC452+AE452+AG452+AI452+AK452+AM452)</f>
        <v>8</v>
      </c>
      <c r="AP452" s="113">
        <v>1</v>
      </c>
      <c r="AQ452" s="113">
        <v>8</v>
      </c>
      <c r="AR452" s="113">
        <f>SUM(AP452:AQ452)</f>
        <v>9</v>
      </c>
      <c r="AS452" s="142">
        <v>1</v>
      </c>
      <c r="AT452" s="185">
        <v>0</v>
      </c>
      <c r="AU452" s="142">
        <v>8</v>
      </c>
      <c r="AV452" s="185">
        <v>0</v>
      </c>
      <c r="AW452" s="142">
        <f>SUM(AS452:AV452)</f>
        <v>9</v>
      </c>
      <c r="AX452" s="128">
        <f>IF(AN452&lt;=0,0,IF(AN452&lt;=359,1,IF(AN452&lt;=719,2,IF(AN452&lt;=1079,3,IF(AN452&lt;=1679,4,IF(AN452&lt;=1680,5,IF(AN452&lt;=1680,1,5)))))))</f>
        <v>1</v>
      </c>
      <c r="AY452" s="129">
        <f>IF(AN452&gt;120,ROUND(((((K452+M452+O452)*30)+(J452+L452+N452))/50+(((Q452+S452+U452+W452+Y452+AA452)*40)+(P452+R452+T452+V452+X452+Z452))/50+(AC452+AE452+AG452+AI452+AK452+AM452)*2),0),IF((J452+L452+N452+P452+R452+T452+V452+X452+Z452)&lt;=0,0,IF((J452+L452+N452+P452+R452+T452+V452+X452+Z452)&lt;=20,1,IF((J452+L452+N452+P452+R452+T452+V452+X452+Z452)&lt;=40,2,IF((J452+L452+N452+P452+R452+T452+V452+X452+Z452)&lt;=60,3,IF((J452+L452+N452+P452+R452+T452+V452+X452+Z452)&lt;=80,4,IF((J452+L452+N452+P452+R452+T452+V452+X452+Z452)&lt;=100,5,IF((J452+L452+N452+P452+R452+T452+V452+X452+Z452)&lt;=120,6,0)))))))+((AC452+AE452+AG452+AI452+AK452+AM452)*2))</f>
        <v>6</v>
      </c>
      <c r="AZ452" s="113">
        <f>SUM(AX452:AY452)</f>
        <v>7</v>
      </c>
      <c r="BA452" s="113">
        <f>SUM(AP452)-AX452</f>
        <v>0</v>
      </c>
      <c r="BB452" s="113">
        <f>SUM(AQ452)-AY452</f>
        <v>2</v>
      </c>
      <c r="BC452" s="113">
        <f>SUM(AR452)-AZ452</f>
        <v>2</v>
      </c>
      <c r="BD452" s="130">
        <f>SUM(BC452)/AZ452*100</f>
        <v>28.571428571428569</v>
      </c>
      <c r="BE452" s="113">
        <v>0</v>
      </c>
      <c r="BF452" s="113"/>
      <c r="BG452" s="113"/>
      <c r="BH452" s="113">
        <f>SUM(BC452)-BE452-BF452+BG452</f>
        <v>2</v>
      </c>
      <c r="BI452" s="130">
        <f>SUM(BH452)/AZ452*100</f>
        <v>28.571428571428569</v>
      </c>
      <c r="BK452" s="112"/>
      <c r="BL452" s="150"/>
      <c r="BM452" s="112"/>
      <c r="BN452" s="112"/>
      <c r="BO452" s="112"/>
      <c r="BP452" s="112"/>
      <c r="BQ452" s="112"/>
      <c r="BR452" s="112"/>
      <c r="BS452" s="112"/>
      <c r="BT452" s="112"/>
      <c r="BU452" s="112"/>
      <c r="BV452" s="112"/>
      <c r="BW452" s="112"/>
      <c r="BX452" s="112"/>
      <c r="BY452" s="112"/>
      <c r="BZ452" s="112"/>
      <c r="CA452" s="112"/>
      <c r="CB452" s="112"/>
      <c r="CC452" s="112"/>
      <c r="CD452" s="112"/>
      <c r="CE452" s="112"/>
      <c r="CF452" s="112"/>
      <c r="CG452" s="112"/>
      <c r="CH452" s="112"/>
      <c r="CI452" s="112"/>
      <c r="CJ452" s="112"/>
      <c r="CK452" s="112"/>
      <c r="CL452" s="112"/>
      <c r="CM452" s="112"/>
      <c r="CN452" s="112"/>
      <c r="CO452" s="112"/>
    </row>
    <row r="453" spans="1:93" s="161" customFormat="1">
      <c r="A453" s="154"/>
      <c r="B453" s="154"/>
      <c r="C453" s="155" t="s">
        <v>369</v>
      </c>
      <c r="D453" s="155"/>
      <c r="E453" s="155"/>
      <c r="F453" s="155"/>
      <c r="G453" s="154"/>
      <c r="H453" s="154"/>
      <c r="I453" s="154"/>
      <c r="J453" s="156" t="s">
        <v>435</v>
      </c>
      <c r="K453" s="157"/>
      <c r="L453" s="154"/>
      <c r="M453" s="157"/>
      <c r="N453" s="154"/>
      <c r="O453" s="157"/>
      <c r="P453" s="154"/>
      <c r="Q453" s="157"/>
      <c r="R453" s="154"/>
      <c r="S453" s="157"/>
      <c r="T453" s="154"/>
      <c r="U453" s="157"/>
      <c r="V453" s="154"/>
      <c r="W453" s="157"/>
      <c r="X453" s="154"/>
      <c r="Y453" s="157"/>
      <c r="Z453" s="154"/>
      <c r="AA453" s="157"/>
      <c r="AB453" s="154"/>
      <c r="AC453" s="157"/>
      <c r="AD453" s="154"/>
      <c r="AE453" s="157"/>
      <c r="AF453" s="157"/>
      <c r="AG453" s="157"/>
      <c r="AH453" s="154"/>
      <c r="AI453" s="157"/>
      <c r="AJ453" s="154"/>
      <c r="AK453" s="157"/>
      <c r="AL453" s="154"/>
      <c r="AM453" s="157"/>
      <c r="AN453" s="154"/>
      <c r="AO453" s="154"/>
      <c r="AP453" s="154"/>
      <c r="AQ453" s="154"/>
      <c r="AR453" s="154"/>
      <c r="AS453" s="154"/>
      <c r="AT453" s="185"/>
      <c r="AU453" s="154"/>
      <c r="AV453" s="185"/>
      <c r="AW453" s="154"/>
      <c r="AX453" s="158"/>
      <c r="AY453" s="159"/>
      <c r="AZ453" s="154"/>
      <c r="BA453" s="154"/>
      <c r="BB453" s="154"/>
      <c r="BC453" s="154"/>
      <c r="BD453" s="160"/>
      <c r="BE453" s="154"/>
      <c r="BF453" s="154"/>
      <c r="BG453" s="154"/>
      <c r="BH453" s="154"/>
      <c r="BI453" s="160"/>
      <c r="BK453" s="162"/>
      <c r="BL453" s="150"/>
      <c r="BM453" s="162"/>
      <c r="BN453" s="162"/>
      <c r="BO453" s="162"/>
      <c r="BP453" s="162"/>
      <c r="BQ453" s="162"/>
      <c r="BR453" s="162"/>
      <c r="BS453" s="162"/>
      <c r="BT453" s="162"/>
      <c r="BU453" s="162"/>
      <c r="BV453" s="162"/>
      <c r="BW453" s="162"/>
      <c r="BX453" s="162"/>
      <c r="BY453" s="162"/>
      <c r="BZ453" s="162"/>
      <c r="CA453" s="162"/>
      <c r="CB453" s="162"/>
      <c r="CC453" s="162"/>
      <c r="CD453" s="162"/>
      <c r="CE453" s="162"/>
      <c r="CF453" s="162"/>
      <c r="CG453" s="162"/>
      <c r="CH453" s="162"/>
      <c r="CI453" s="162"/>
      <c r="CJ453" s="162"/>
      <c r="CK453" s="162"/>
      <c r="CL453" s="162"/>
      <c r="CM453" s="162"/>
      <c r="CN453" s="162"/>
      <c r="CO453" s="162"/>
    </row>
    <row r="454" spans="1:93" s="161" customFormat="1">
      <c r="A454" s="154"/>
      <c r="B454" s="154"/>
      <c r="C454" s="155" t="s">
        <v>513</v>
      </c>
      <c r="D454" s="155"/>
      <c r="E454" s="155"/>
      <c r="F454" s="155"/>
      <c r="G454" s="154"/>
      <c r="H454" s="154"/>
      <c r="I454" s="154"/>
      <c r="J454" s="156" t="s">
        <v>664</v>
      </c>
      <c r="K454" s="157"/>
      <c r="L454" s="154"/>
      <c r="M454" s="157"/>
      <c r="N454" s="154"/>
      <c r="O454" s="157"/>
      <c r="P454" s="154"/>
      <c r="Q454" s="157"/>
      <c r="R454" s="154"/>
      <c r="S454" s="157"/>
      <c r="T454" s="154"/>
      <c r="U454" s="157"/>
      <c r="V454" s="154"/>
      <c r="W454" s="157"/>
      <c r="X454" s="154"/>
      <c r="Y454" s="157"/>
      <c r="Z454" s="154"/>
      <c r="AA454" s="157"/>
      <c r="AB454" s="154"/>
      <c r="AC454" s="157"/>
      <c r="AD454" s="154"/>
      <c r="AE454" s="157"/>
      <c r="AF454" s="157"/>
      <c r="AG454" s="157"/>
      <c r="AH454" s="154"/>
      <c r="AI454" s="157"/>
      <c r="AJ454" s="154"/>
      <c r="AK454" s="157"/>
      <c r="AL454" s="154"/>
      <c r="AM454" s="157"/>
      <c r="AN454" s="154"/>
      <c r="AO454" s="154"/>
      <c r="AP454" s="154"/>
      <c r="AQ454" s="154"/>
      <c r="AR454" s="154"/>
      <c r="AS454" s="154"/>
      <c r="AT454" s="185"/>
      <c r="AU454" s="154"/>
      <c r="AV454" s="185"/>
      <c r="AW454" s="154"/>
      <c r="AX454" s="158"/>
      <c r="AY454" s="159"/>
      <c r="AZ454" s="154"/>
      <c r="BA454" s="154"/>
      <c r="BB454" s="154"/>
      <c r="BC454" s="154"/>
      <c r="BD454" s="160"/>
      <c r="BE454" s="154"/>
      <c r="BF454" s="154"/>
      <c r="BG454" s="154"/>
      <c r="BH454" s="154"/>
      <c r="BI454" s="160"/>
      <c r="BK454" s="162"/>
      <c r="BL454" s="150"/>
      <c r="BM454" s="162"/>
      <c r="BN454" s="162"/>
      <c r="BO454" s="162"/>
      <c r="BP454" s="162"/>
      <c r="BQ454" s="162"/>
      <c r="BR454" s="162"/>
      <c r="BS454" s="162"/>
      <c r="BT454" s="162"/>
      <c r="BU454" s="162"/>
      <c r="BV454" s="162"/>
      <c r="BW454" s="162"/>
      <c r="BX454" s="162"/>
      <c r="BY454" s="162"/>
      <c r="BZ454" s="162"/>
      <c r="CA454" s="162"/>
      <c r="CB454" s="162"/>
      <c r="CC454" s="162"/>
      <c r="CD454" s="162"/>
      <c r="CE454" s="162"/>
      <c r="CF454" s="162"/>
      <c r="CG454" s="162"/>
      <c r="CH454" s="162"/>
      <c r="CI454" s="162"/>
      <c r="CJ454" s="162"/>
      <c r="CK454" s="162"/>
      <c r="CL454" s="162"/>
      <c r="CM454" s="162"/>
      <c r="CN454" s="162"/>
      <c r="CO454" s="162"/>
    </row>
    <row r="455" spans="1:93" s="111" customFormat="1">
      <c r="A455" s="113">
        <v>149</v>
      </c>
      <c r="B455" s="113">
        <v>40010105</v>
      </c>
      <c r="C455" s="126" t="s">
        <v>175</v>
      </c>
      <c r="D455" s="126" t="s">
        <v>200</v>
      </c>
      <c r="E455" s="126" t="s">
        <v>183</v>
      </c>
      <c r="F455" s="126" t="s">
        <v>181</v>
      </c>
      <c r="G455" s="113">
        <v>39</v>
      </c>
      <c r="H455" s="113">
        <v>1</v>
      </c>
      <c r="I455" s="113" t="s">
        <v>283</v>
      </c>
      <c r="J455" s="113">
        <v>0</v>
      </c>
      <c r="K455" s="114">
        <f>IF(J455=0,0,IF(J455&lt;10,1,IF(MOD(J455,30)&lt;10,ROUNDDOWN(J455/30,0),ROUNDUP(J455/30,0))))</f>
        <v>0</v>
      </c>
      <c r="L455" s="113">
        <v>7</v>
      </c>
      <c r="M455" s="114">
        <f>IF(L455=0,0,IF(L455&lt;10,1,IF(MOD(L455,30)&lt;10,ROUNDDOWN(L455/30,0),ROUNDUP(L455/30,0))))</f>
        <v>1</v>
      </c>
      <c r="N455" s="113">
        <v>12</v>
      </c>
      <c r="O455" s="114">
        <f>IF(N455=0,0,IF(N455&lt;10,1,IF(MOD(N455,30)&lt;10,ROUNDDOWN(N455/30,0),ROUNDUP(N455/30,0))))</f>
        <v>1</v>
      </c>
      <c r="P455" s="113">
        <v>7</v>
      </c>
      <c r="Q455" s="114">
        <f>IF(P455=0,0,IF(P455&lt;10,1,IF(MOD(P455,40)&lt;10,ROUNDDOWN(P455/40,0),ROUNDUP(P455/40,0))))</f>
        <v>1</v>
      </c>
      <c r="R455" s="113">
        <v>18</v>
      </c>
      <c r="S455" s="114">
        <f>IF(R455=0,0,IF(R455&lt;10,1,IF(MOD(R455,40)&lt;10,ROUNDDOWN(R455/40,0),ROUNDUP(R455/40,0))))</f>
        <v>1</v>
      </c>
      <c r="T455" s="113">
        <v>9</v>
      </c>
      <c r="U455" s="114">
        <f>IF(T455=0,0,IF(T455&lt;10,1,IF(MOD(T455,40)&lt;10,ROUNDDOWN(T455/40,0),ROUNDUP(T455/40,0))))</f>
        <v>1</v>
      </c>
      <c r="V455" s="113">
        <v>4</v>
      </c>
      <c r="W455" s="114">
        <f>IF(V455=0,0,IF(V455&lt;10,1,IF(MOD(V455,40)&lt;10,ROUNDDOWN(V455/40,0),ROUNDUP(V455/40,0))))</f>
        <v>1</v>
      </c>
      <c r="X455" s="113">
        <v>13</v>
      </c>
      <c r="Y455" s="114">
        <f>IF(X455=0,0,IF(X455&lt;10,1,IF(MOD(X455,40)&lt;10,ROUNDDOWN(X455/40,0),ROUNDUP(X455/40,0))))</f>
        <v>1</v>
      </c>
      <c r="Z455" s="113">
        <v>15</v>
      </c>
      <c r="AA455" s="114">
        <f>IF(Z455=0,0,IF(Z455&lt;10,1,IF(MOD(Z455,40)&lt;10,ROUNDDOWN(Z455/40,0),ROUNDUP(Z455/40,0))))</f>
        <v>1</v>
      </c>
      <c r="AB455" s="113"/>
      <c r="AC455" s="114">
        <f>IF(AB455=0,0,IF(AB455&lt;10,1,IF(MOD(AB455,40)&lt;10,ROUNDDOWN(AB455/40,0),ROUNDUP(AB455/40,0))))</f>
        <v>0</v>
      </c>
      <c r="AD455" s="113"/>
      <c r="AE455" s="114">
        <f>IF(AD455=0,0,IF(AD455&lt;10,1,IF(MOD(AD455,40)&lt;10,ROUNDDOWN(AD455/40,0),ROUNDUP(AD455/40,0))))</f>
        <v>0</v>
      </c>
      <c r="AF455" s="114"/>
      <c r="AG455" s="114">
        <f>IF(AF455=0,0,IF(AF455&lt;10,1,IF(MOD(AF455,40)&lt;10,ROUNDDOWN(AF455/40,0),ROUNDUP(AF455/40,0))))</f>
        <v>0</v>
      </c>
      <c r="AH455" s="113"/>
      <c r="AI455" s="114">
        <f>IF(AH455=0,0,IF(AH455&lt;10,1,IF(MOD(AH455,40)&lt;10,ROUNDDOWN(AH455/40,0),ROUNDUP(AH455/40,0))))</f>
        <v>0</v>
      </c>
      <c r="AJ455" s="113"/>
      <c r="AK455" s="114">
        <f>IF(AJ455=0,0,IF(AJ455&lt;10,1,IF(MOD(AJ455,40)&lt;10,ROUNDDOWN(AJ455/40,0),ROUNDUP(AJ455/40,0))))</f>
        <v>0</v>
      </c>
      <c r="AL455" s="113"/>
      <c r="AM455" s="114">
        <f>IF(AL455=0,0,IF(AL455&lt;10,1,IF(MOD(AL455,40)&lt;10,ROUNDDOWN(AL455/40,0),ROUNDUP(AL455/40,0))))</f>
        <v>0</v>
      </c>
      <c r="AN455" s="113">
        <f>SUM(J455+L455+N455+P455+R455+T455+V455+X455+Z455+AB455+AD455+AF455+AH455+AJ455+AL455)</f>
        <v>85</v>
      </c>
      <c r="AO455" s="113">
        <f>SUM(K455+M455+O455+Q455+S455+U455+W455+Y455+AA455+AC455+AE455+AG455+AI455+AK455+AM455)</f>
        <v>8</v>
      </c>
      <c r="AP455" s="113">
        <v>1</v>
      </c>
      <c r="AQ455" s="113">
        <v>7</v>
      </c>
      <c r="AR455" s="113">
        <f>SUM(AP455:AQ455)</f>
        <v>8</v>
      </c>
      <c r="AS455" s="142">
        <v>1</v>
      </c>
      <c r="AT455" s="185">
        <v>0</v>
      </c>
      <c r="AU455" s="142">
        <v>7</v>
      </c>
      <c r="AV455" s="185">
        <v>0</v>
      </c>
      <c r="AW455" s="142">
        <f>SUM(AS455:AV455)</f>
        <v>8</v>
      </c>
      <c r="AX455" s="128">
        <f>IF(AN455&lt;=0,0,IF(AN455&lt;=359,1,IF(AN455&lt;=719,2,IF(AN455&lt;=1079,3,IF(AN455&lt;=1679,4,IF(AN455&lt;=1680,5,IF(AN455&lt;=1680,1,5)))))))</f>
        <v>1</v>
      </c>
      <c r="AY455" s="129">
        <f>IF(AN455&gt;120,ROUND(((((K455+M455+O455)*30)+(J455+L455+N455))/50+(((Q455+S455+U455+W455+Y455+AA455)*40)+(P455+R455+T455+V455+X455+Z455))/50+(AC455+AE455+AG455+AI455+AK455+AM455)*2),0),IF((J455+L455+N455+P455+R455+T455+V455+X455+Z455)&lt;=0,0,IF((J455+L455+N455+P455+R455+T455+V455+X455+Z455)&lt;=20,1,IF((J455+L455+N455+P455+R455+T455+V455+X455+Z455)&lt;=40,2,IF((J455+L455+N455+P455+R455+T455+V455+X455+Z455)&lt;=60,3,IF((J455+L455+N455+P455+R455+T455+V455+X455+Z455)&lt;=80,4,IF((J455+L455+N455+P455+R455+T455+V455+X455+Z455)&lt;=100,5,IF((J455+L455+N455+P455+R455+T455+V455+X455+Z455)&lt;=120,6,0)))))))+((AC455+AE455+AG455+AI455+AK455+AM455)*2))</f>
        <v>5</v>
      </c>
      <c r="AZ455" s="113">
        <f>SUM(AX455:AY455)</f>
        <v>6</v>
      </c>
      <c r="BA455" s="113">
        <f>SUM(AP455)-AX455</f>
        <v>0</v>
      </c>
      <c r="BB455" s="113">
        <f>SUM(AQ455)-AY455</f>
        <v>2</v>
      </c>
      <c r="BC455" s="113">
        <f>SUM(AR455)-AZ455</f>
        <v>2</v>
      </c>
      <c r="BD455" s="130">
        <f>SUM(BC455)/AZ455*100</f>
        <v>33.333333333333329</v>
      </c>
      <c r="BE455" s="113">
        <v>1</v>
      </c>
      <c r="BF455" s="113"/>
      <c r="BG455" s="113"/>
      <c r="BH455" s="113">
        <f>SUM(BC455)-BE455-BF455+BG455</f>
        <v>1</v>
      </c>
      <c r="BI455" s="130">
        <f>SUM(BH455)/AZ455*100</f>
        <v>16.666666666666664</v>
      </c>
      <c r="BK455" s="112"/>
      <c r="BL455" s="150"/>
      <c r="BM455" s="112"/>
      <c r="BN455" s="112"/>
      <c r="BO455" s="112"/>
      <c r="BP455" s="112"/>
      <c r="BQ455" s="112"/>
      <c r="BR455" s="112"/>
      <c r="BS455" s="112"/>
      <c r="BT455" s="112"/>
      <c r="BU455" s="112"/>
      <c r="BV455" s="112"/>
      <c r="BW455" s="112"/>
      <c r="BX455" s="112"/>
      <c r="BY455" s="112"/>
      <c r="BZ455" s="112"/>
      <c r="CA455" s="112"/>
      <c r="CB455" s="112"/>
      <c r="CC455" s="112"/>
      <c r="CD455" s="112"/>
      <c r="CE455" s="112"/>
      <c r="CF455" s="112"/>
      <c r="CG455" s="112"/>
      <c r="CH455" s="112"/>
      <c r="CI455" s="112"/>
      <c r="CJ455" s="112"/>
      <c r="CK455" s="112"/>
      <c r="CL455" s="112"/>
      <c r="CM455" s="112"/>
      <c r="CN455" s="112"/>
      <c r="CO455" s="112"/>
    </row>
    <row r="456" spans="1:93" s="161" customFormat="1">
      <c r="A456" s="154"/>
      <c r="B456" s="154"/>
      <c r="C456" s="155" t="s">
        <v>369</v>
      </c>
      <c r="D456" s="155"/>
      <c r="E456" s="155"/>
      <c r="F456" s="155"/>
      <c r="G456" s="154"/>
      <c r="H456" s="154"/>
      <c r="I456" s="154"/>
      <c r="J456" s="156" t="s">
        <v>442</v>
      </c>
      <c r="K456" s="157"/>
      <c r="L456" s="154"/>
      <c r="M456" s="157"/>
      <c r="N456" s="154"/>
      <c r="O456" s="157"/>
      <c r="P456" s="154"/>
      <c r="Q456" s="157"/>
      <c r="R456" s="154"/>
      <c r="S456" s="157"/>
      <c r="T456" s="154"/>
      <c r="U456" s="157"/>
      <c r="V456" s="154"/>
      <c r="W456" s="157"/>
      <c r="X456" s="154"/>
      <c r="Y456" s="157"/>
      <c r="Z456" s="154"/>
      <c r="AA456" s="157"/>
      <c r="AB456" s="154"/>
      <c r="AC456" s="157"/>
      <c r="AD456" s="154"/>
      <c r="AE456" s="157"/>
      <c r="AF456" s="157"/>
      <c r="AG456" s="157"/>
      <c r="AH456" s="154"/>
      <c r="AI456" s="157"/>
      <c r="AJ456" s="154"/>
      <c r="AK456" s="157"/>
      <c r="AL456" s="154"/>
      <c r="AM456" s="157"/>
      <c r="AN456" s="163"/>
      <c r="AO456" s="154"/>
      <c r="AP456" s="154"/>
      <c r="AQ456" s="154"/>
      <c r="AR456" s="154"/>
      <c r="AS456" s="154"/>
      <c r="AT456" s="185"/>
      <c r="AU456" s="154"/>
      <c r="AV456" s="185"/>
      <c r="AW456" s="154"/>
      <c r="AX456" s="158"/>
      <c r="AY456" s="159"/>
      <c r="AZ456" s="154"/>
      <c r="BA456" s="154"/>
      <c r="BB456" s="154"/>
      <c r="BC456" s="154"/>
      <c r="BD456" s="160"/>
      <c r="BE456" s="154"/>
      <c r="BF456" s="154"/>
      <c r="BG456" s="154"/>
      <c r="BH456" s="154"/>
      <c r="BI456" s="160"/>
      <c r="BK456" s="162"/>
      <c r="BL456" s="150"/>
      <c r="BM456" s="162"/>
      <c r="BN456" s="162"/>
      <c r="BO456" s="162"/>
      <c r="BP456" s="162"/>
      <c r="BQ456" s="162"/>
      <c r="BR456" s="162"/>
      <c r="BS456" s="162"/>
      <c r="BT456" s="162"/>
      <c r="BU456" s="162"/>
      <c r="BV456" s="162"/>
      <c r="BW456" s="162"/>
      <c r="BX456" s="162"/>
      <c r="BY456" s="162"/>
      <c r="BZ456" s="162"/>
      <c r="CA456" s="162"/>
      <c r="CB456" s="162"/>
      <c r="CC456" s="162"/>
      <c r="CD456" s="162"/>
      <c r="CE456" s="162"/>
      <c r="CF456" s="162"/>
      <c r="CG456" s="162"/>
      <c r="CH456" s="162"/>
      <c r="CI456" s="162"/>
      <c r="CJ456" s="162"/>
      <c r="CK456" s="162"/>
      <c r="CL456" s="162"/>
      <c r="CM456" s="162"/>
      <c r="CN456" s="162"/>
      <c r="CO456" s="162"/>
    </row>
    <row r="457" spans="1:93" s="161" customFormat="1">
      <c r="A457" s="154"/>
      <c r="B457" s="154"/>
      <c r="C457" s="155" t="s">
        <v>513</v>
      </c>
      <c r="D457" s="155"/>
      <c r="E457" s="155"/>
      <c r="F457" s="155"/>
      <c r="G457" s="154"/>
      <c r="H457" s="154"/>
      <c r="I457" s="154"/>
      <c r="J457" s="156" t="s">
        <v>668</v>
      </c>
      <c r="K457" s="157"/>
      <c r="L457" s="154"/>
      <c r="M457" s="157"/>
      <c r="N457" s="154"/>
      <c r="O457" s="157"/>
      <c r="P457" s="154"/>
      <c r="Q457" s="157"/>
      <c r="R457" s="154"/>
      <c r="S457" s="157"/>
      <c r="T457" s="154"/>
      <c r="U457" s="157"/>
      <c r="V457" s="154"/>
      <c r="W457" s="157"/>
      <c r="X457" s="154"/>
      <c r="Y457" s="157"/>
      <c r="Z457" s="154"/>
      <c r="AA457" s="157"/>
      <c r="AB457" s="154"/>
      <c r="AC457" s="157"/>
      <c r="AD457" s="154"/>
      <c r="AE457" s="157"/>
      <c r="AF457" s="157"/>
      <c r="AG457" s="157"/>
      <c r="AH457" s="154"/>
      <c r="AI457" s="157"/>
      <c r="AJ457" s="154"/>
      <c r="AK457" s="157"/>
      <c r="AL457" s="154"/>
      <c r="AM457" s="157"/>
      <c r="AN457" s="163"/>
      <c r="AO457" s="154"/>
      <c r="AP457" s="154"/>
      <c r="AQ457" s="154"/>
      <c r="AR457" s="154"/>
      <c r="AS457" s="154"/>
      <c r="AT457" s="185"/>
      <c r="AU457" s="154"/>
      <c r="AV457" s="185"/>
      <c r="AW457" s="154"/>
      <c r="AX457" s="158"/>
      <c r="AY457" s="159"/>
      <c r="AZ457" s="154"/>
      <c r="BA457" s="154"/>
      <c r="BB457" s="154"/>
      <c r="BC457" s="154"/>
      <c r="BD457" s="160"/>
      <c r="BE457" s="154"/>
      <c r="BF457" s="154"/>
      <c r="BG457" s="154"/>
      <c r="BH457" s="154"/>
      <c r="BI457" s="160"/>
      <c r="BK457" s="162"/>
      <c r="BL457" s="150"/>
      <c r="BM457" s="162"/>
      <c r="BN457" s="162"/>
      <c r="BO457" s="162"/>
      <c r="BP457" s="162"/>
      <c r="BQ457" s="162"/>
      <c r="BR457" s="162"/>
      <c r="BS457" s="162"/>
      <c r="BT457" s="162"/>
      <c r="BU457" s="162"/>
      <c r="BV457" s="162"/>
      <c r="BW457" s="162"/>
      <c r="BX457" s="162"/>
      <c r="BY457" s="162"/>
      <c r="BZ457" s="162"/>
      <c r="CA457" s="162"/>
      <c r="CB457" s="162"/>
      <c r="CC457" s="162"/>
      <c r="CD457" s="162"/>
      <c r="CE457" s="162"/>
      <c r="CF457" s="162"/>
      <c r="CG457" s="162"/>
      <c r="CH457" s="162"/>
      <c r="CI457" s="162"/>
      <c r="CJ457" s="162"/>
      <c r="CK457" s="162"/>
      <c r="CL457" s="162"/>
      <c r="CM457" s="162"/>
      <c r="CN457" s="162"/>
      <c r="CO457" s="162"/>
    </row>
    <row r="458" spans="1:93" s="111" customFormat="1">
      <c r="A458" s="113">
        <v>150</v>
      </c>
      <c r="B458" s="115">
        <v>40010077</v>
      </c>
      <c r="C458" s="131" t="s">
        <v>180</v>
      </c>
      <c r="D458" s="131" t="s">
        <v>198</v>
      </c>
      <c r="E458" s="131" t="s">
        <v>183</v>
      </c>
      <c r="F458" s="131" t="s">
        <v>181</v>
      </c>
      <c r="G458" s="115">
        <v>10</v>
      </c>
      <c r="H458" s="115">
        <v>1</v>
      </c>
      <c r="I458" s="115" t="s">
        <v>283</v>
      </c>
      <c r="J458" s="115">
        <v>0</v>
      </c>
      <c r="K458" s="116">
        <f>IF(J458=0,0,IF(J458&lt;10,1,IF(MOD(J458,30)&lt;10,ROUNDDOWN(J458/30,0),ROUNDUP(J458/30,0))))</f>
        <v>0</v>
      </c>
      <c r="L458" s="115">
        <v>0</v>
      </c>
      <c r="M458" s="116">
        <f>IF(L458=0,0,IF(L458&lt;10,1,IF(MOD(L458,30)&lt;10,ROUNDDOWN(L458/30,0),ROUNDUP(L458/30,0))))</f>
        <v>0</v>
      </c>
      <c r="N458" s="115">
        <v>0</v>
      </c>
      <c r="O458" s="116">
        <f>IF(N458=0,0,IF(N458&lt;10,1,IF(MOD(N458,30)&lt;10,ROUNDDOWN(N458/30,0),ROUNDUP(N458/30,0))))</f>
        <v>0</v>
      </c>
      <c r="P458" s="115">
        <v>7</v>
      </c>
      <c r="Q458" s="116">
        <f>IF(P458=0,0,IF(P458&lt;10,1,IF(MOD(P458,40)&lt;10,ROUNDDOWN(P458/40,0),ROUNDUP(P458/40,0))))</f>
        <v>1</v>
      </c>
      <c r="R458" s="115">
        <v>7</v>
      </c>
      <c r="S458" s="116">
        <f>IF(R458=0,0,IF(R458&lt;10,1,IF(MOD(R458,40)&lt;10,ROUNDDOWN(R458/40,0),ROUNDUP(R458/40,0))))</f>
        <v>1</v>
      </c>
      <c r="T458" s="115">
        <v>12</v>
      </c>
      <c r="U458" s="116">
        <f>IF(T458=0,0,IF(T458&lt;10,1,IF(MOD(T458,40)&lt;10,ROUNDDOWN(T458/40,0),ROUNDUP(T458/40,0))))</f>
        <v>1</v>
      </c>
      <c r="V458" s="115">
        <v>11</v>
      </c>
      <c r="W458" s="116">
        <f>IF(V458=0,0,IF(V458&lt;10,1,IF(MOD(V458,40)&lt;10,ROUNDDOWN(V458/40,0),ROUNDUP(V458/40,0))))</f>
        <v>1</v>
      </c>
      <c r="X458" s="115">
        <v>6</v>
      </c>
      <c r="Y458" s="116">
        <f>IF(X458=0,0,IF(X458&lt;10,1,IF(MOD(X458,40)&lt;10,ROUNDDOWN(X458/40,0),ROUNDUP(X458/40,0))))</f>
        <v>1</v>
      </c>
      <c r="Z458" s="115">
        <v>10</v>
      </c>
      <c r="AA458" s="116">
        <f>IF(Z458=0,0,IF(Z458&lt;10,1,IF(MOD(Z458,40)&lt;10,ROUNDDOWN(Z458/40,0),ROUNDUP(Z458/40,0))))</f>
        <v>1</v>
      </c>
      <c r="AB458" s="115"/>
      <c r="AC458" s="116">
        <f>IF(AB458=0,0,IF(AB458&lt;10,1,IF(MOD(AB458,40)&lt;10,ROUNDDOWN(AB458/40,0),ROUNDUP(AB458/40,0))))</f>
        <v>0</v>
      </c>
      <c r="AD458" s="115"/>
      <c r="AE458" s="116">
        <f>IF(AD458=0,0,IF(AD458&lt;10,1,IF(MOD(AD458,40)&lt;10,ROUNDDOWN(AD458/40,0),ROUNDUP(AD458/40,0))))</f>
        <v>0</v>
      </c>
      <c r="AF458" s="116"/>
      <c r="AG458" s="116">
        <f>IF(AF458=0,0,IF(AF458&lt;10,1,IF(MOD(AF458,40)&lt;10,ROUNDDOWN(AF458/40,0),ROUNDUP(AF458/40,0))))</f>
        <v>0</v>
      </c>
      <c r="AH458" s="115"/>
      <c r="AI458" s="116">
        <f>IF(AH458=0,0,IF(AH458&lt;10,1,IF(MOD(AH458,40)&lt;10,ROUNDDOWN(AH458/40,0),ROUNDUP(AH458/40,0))))</f>
        <v>0</v>
      </c>
      <c r="AJ458" s="115"/>
      <c r="AK458" s="116">
        <f>IF(AJ458=0,0,IF(AJ458&lt;10,1,IF(MOD(AJ458,40)&lt;10,ROUNDDOWN(AJ458/40,0),ROUNDUP(AJ458/40,0))))</f>
        <v>0</v>
      </c>
      <c r="AL458" s="115"/>
      <c r="AM458" s="116">
        <f>IF(AL458=0,0,IF(AL458&lt;10,1,IF(MOD(AL458,40)&lt;10,ROUNDDOWN(AL458/40,0),ROUNDUP(AL458/40,0))))</f>
        <v>0</v>
      </c>
      <c r="AN458" s="115">
        <f>SUM(J458+L458+N458+P458+R458+T458+V458+X458+Z458+AB458+AD458+AF458+AH458+AJ458+AL458)</f>
        <v>53</v>
      </c>
      <c r="AO458" s="115">
        <f>SUM(K458+M458+O458+Q458+S458+U458+W458+Y458+AA458+AC458+AE458+AG458+AI458+AK458+AM458)</f>
        <v>6</v>
      </c>
      <c r="AP458" s="115">
        <v>1</v>
      </c>
      <c r="AQ458" s="115">
        <v>5</v>
      </c>
      <c r="AR458" s="115">
        <f>SUM(AP458:AQ458)</f>
        <v>6</v>
      </c>
      <c r="AS458" s="144">
        <v>1</v>
      </c>
      <c r="AT458" s="186">
        <v>0</v>
      </c>
      <c r="AU458" s="144">
        <v>5</v>
      </c>
      <c r="AV458" s="186">
        <v>0</v>
      </c>
      <c r="AW458" s="142">
        <f>SUM(AS458:AV458)</f>
        <v>6</v>
      </c>
      <c r="AX458" s="132">
        <f>IF(AN458&lt;=0,0,IF(AN458&lt;=359,1,IF(AN458&lt;=719,2,IF(AN458&lt;=1079,3,IF(AN458&lt;=1679,4,IF(AN458&lt;=1680,5,IF(AN458&lt;=1680,1,5)))))))</f>
        <v>1</v>
      </c>
      <c r="AY458" s="133">
        <f>IF(AN458&gt;120,ROUND(((((K458+M458+O458)*30)+(J458+L458+N458))/50+(((Q458+S458+U458+W458+Y458+AA458)*40)+(P458+R458+T458+V458+X458+Z458))/50+(AC458+AE458+AG458+AI458+AK458+AM458)*2),0),IF((J458+L458+N458+P458+R458+T458+V458+X458+Z458)&lt;=0,0,IF((J458+L458+N458+P458+R458+T458+V458+X458+Z458)&lt;=20,1,IF((J458+L458+N458+P458+R458+T458+V458+X458+Z458)&lt;=40,2,IF((J458+L458+N458+P458+R458+T458+V458+X458+Z458)&lt;=60,3,IF((J458+L458+N458+P458+R458+T458+V458+X458+Z458)&lt;=80,4,IF((J458+L458+N458+P458+R458+T458+V458+X458+Z458)&lt;=100,5,IF((J458+L458+N458+P458+R458+T458+V458+X458+Z458)&lt;=120,6,0)))))))+((AC458+AE458+AG458+AI458+AK458+AM458)*2))</f>
        <v>3</v>
      </c>
      <c r="AZ458" s="115">
        <f>SUM(AX458:AY458)</f>
        <v>4</v>
      </c>
      <c r="BA458" s="115">
        <f>SUM(AP458)-AX458</f>
        <v>0</v>
      </c>
      <c r="BB458" s="115">
        <f>SUM(AQ458)-AY458</f>
        <v>2</v>
      </c>
      <c r="BC458" s="115">
        <f>SUM(AR458)-AZ458</f>
        <v>2</v>
      </c>
      <c r="BD458" s="134">
        <f>SUM(BC458)/AZ458*100</f>
        <v>50</v>
      </c>
      <c r="BE458" s="115">
        <v>1</v>
      </c>
      <c r="BF458" s="115"/>
      <c r="BG458" s="115"/>
      <c r="BH458" s="115">
        <f>SUM(BC458)-BE458-BF458+BG458</f>
        <v>1</v>
      </c>
      <c r="BI458" s="134">
        <f>SUM(BH458)/AZ458*100</f>
        <v>25</v>
      </c>
      <c r="BK458" s="112"/>
      <c r="BL458" s="150"/>
      <c r="BM458" s="112"/>
      <c r="BN458" s="112"/>
      <c r="BO458" s="112"/>
      <c r="BP458" s="112"/>
      <c r="BQ458" s="112"/>
      <c r="BR458" s="112"/>
      <c r="BS458" s="112"/>
      <c r="BT458" s="112"/>
      <c r="BU458" s="112"/>
      <c r="BV458" s="112"/>
      <c r="BW458" s="112"/>
      <c r="BX458" s="112"/>
      <c r="BY458" s="112"/>
      <c r="BZ458" s="112"/>
      <c r="CA458" s="112"/>
      <c r="CB458" s="112"/>
      <c r="CC458" s="112"/>
      <c r="CD458" s="112"/>
      <c r="CE458" s="112"/>
      <c r="CF458" s="112"/>
      <c r="CG458" s="112"/>
      <c r="CH458" s="112"/>
      <c r="CI458" s="112"/>
      <c r="CJ458" s="112"/>
      <c r="CK458" s="112"/>
      <c r="CL458" s="112"/>
      <c r="CM458" s="112"/>
      <c r="CN458" s="112"/>
      <c r="CO458" s="112"/>
    </row>
    <row r="459" spans="1:93" s="161" customFormat="1">
      <c r="A459" s="154"/>
      <c r="B459" s="154"/>
      <c r="C459" s="155" t="s">
        <v>369</v>
      </c>
      <c r="D459" s="155"/>
      <c r="E459" s="155"/>
      <c r="F459" s="155"/>
      <c r="G459" s="154"/>
      <c r="H459" s="154"/>
      <c r="I459" s="154"/>
      <c r="J459" s="156" t="s">
        <v>423</v>
      </c>
      <c r="K459" s="157"/>
      <c r="L459" s="154"/>
      <c r="M459" s="157"/>
      <c r="N459" s="154"/>
      <c r="O459" s="157"/>
      <c r="P459" s="154"/>
      <c r="Q459" s="157"/>
      <c r="R459" s="154"/>
      <c r="S459" s="157"/>
      <c r="T459" s="154"/>
      <c r="U459" s="157"/>
      <c r="V459" s="154"/>
      <c r="W459" s="157"/>
      <c r="X459" s="154"/>
      <c r="Y459" s="157"/>
      <c r="Z459" s="154"/>
      <c r="AA459" s="157"/>
      <c r="AB459" s="154"/>
      <c r="AC459" s="157"/>
      <c r="AD459" s="154"/>
      <c r="AE459" s="157"/>
      <c r="AF459" s="157"/>
      <c r="AG459" s="157"/>
      <c r="AH459" s="154"/>
      <c r="AI459" s="157"/>
      <c r="AJ459" s="154"/>
      <c r="AK459" s="157"/>
      <c r="AL459" s="154"/>
      <c r="AM459" s="157"/>
      <c r="AN459" s="163"/>
      <c r="AO459" s="154"/>
      <c r="AP459" s="154"/>
      <c r="AQ459" s="154"/>
      <c r="AR459" s="154"/>
      <c r="AS459" s="154"/>
      <c r="AT459" s="185"/>
      <c r="AU459" s="154"/>
      <c r="AV459" s="185"/>
      <c r="AW459" s="154"/>
      <c r="AX459" s="158"/>
      <c r="AY459" s="159"/>
      <c r="AZ459" s="154"/>
      <c r="BA459" s="154"/>
      <c r="BB459" s="154"/>
      <c r="BC459" s="154"/>
      <c r="BD459" s="160"/>
      <c r="BE459" s="154"/>
      <c r="BF459" s="154"/>
      <c r="BG459" s="154"/>
      <c r="BH459" s="154"/>
      <c r="BI459" s="160"/>
      <c r="BK459" s="162"/>
      <c r="BL459" s="150"/>
      <c r="BM459" s="162"/>
      <c r="BN459" s="162"/>
      <c r="BO459" s="162"/>
      <c r="BP459" s="162"/>
      <c r="BQ459" s="162"/>
      <c r="BR459" s="162"/>
      <c r="BS459" s="162"/>
      <c r="BT459" s="162"/>
      <c r="BU459" s="162"/>
      <c r="BV459" s="162"/>
      <c r="BW459" s="162"/>
      <c r="BX459" s="162"/>
      <c r="BY459" s="162"/>
      <c r="BZ459" s="162"/>
      <c r="CA459" s="162"/>
      <c r="CB459" s="162"/>
      <c r="CC459" s="162"/>
      <c r="CD459" s="162"/>
      <c r="CE459" s="162"/>
      <c r="CF459" s="162"/>
      <c r="CG459" s="162"/>
      <c r="CH459" s="162"/>
      <c r="CI459" s="162"/>
      <c r="CJ459" s="162"/>
      <c r="CK459" s="162"/>
      <c r="CL459" s="162"/>
      <c r="CM459" s="162"/>
      <c r="CN459" s="162"/>
      <c r="CO459" s="162"/>
    </row>
    <row r="460" spans="1:93" s="161" customFormat="1">
      <c r="A460" s="154"/>
      <c r="B460" s="154"/>
      <c r="C460" s="155" t="s">
        <v>513</v>
      </c>
      <c r="D460" s="155"/>
      <c r="E460" s="155"/>
      <c r="F460" s="155"/>
      <c r="G460" s="154"/>
      <c r="H460" s="154"/>
      <c r="I460" s="154"/>
      <c r="J460" s="156" t="s">
        <v>670</v>
      </c>
      <c r="K460" s="157"/>
      <c r="L460" s="154"/>
      <c r="M460" s="157"/>
      <c r="N460" s="154"/>
      <c r="O460" s="157"/>
      <c r="P460" s="154"/>
      <c r="Q460" s="157"/>
      <c r="R460" s="154"/>
      <c r="S460" s="157"/>
      <c r="T460" s="154"/>
      <c r="U460" s="157"/>
      <c r="V460" s="154"/>
      <c r="W460" s="157"/>
      <c r="X460" s="154"/>
      <c r="Y460" s="157"/>
      <c r="Z460" s="154"/>
      <c r="AA460" s="157"/>
      <c r="AB460" s="154"/>
      <c r="AC460" s="157"/>
      <c r="AD460" s="154"/>
      <c r="AE460" s="157"/>
      <c r="AF460" s="157"/>
      <c r="AG460" s="157"/>
      <c r="AH460" s="154"/>
      <c r="AI460" s="157"/>
      <c r="AJ460" s="154"/>
      <c r="AK460" s="157"/>
      <c r="AL460" s="154"/>
      <c r="AM460" s="157"/>
      <c r="AN460" s="163"/>
      <c r="AO460" s="154"/>
      <c r="AP460" s="154"/>
      <c r="AQ460" s="154"/>
      <c r="AR460" s="154"/>
      <c r="AS460" s="154"/>
      <c r="AT460" s="185"/>
      <c r="AU460" s="154"/>
      <c r="AV460" s="185"/>
      <c r="AW460" s="154"/>
      <c r="AX460" s="158"/>
      <c r="AY460" s="159"/>
      <c r="AZ460" s="154"/>
      <c r="BA460" s="154"/>
      <c r="BB460" s="154"/>
      <c r="BC460" s="154"/>
      <c r="BD460" s="160"/>
      <c r="BE460" s="154"/>
      <c r="BF460" s="154"/>
      <c r="BG460" s="154"/>
      <c r="BH460" s="154"/>
      <c r="BI460" s="160"/>
      <c r="BK460" s="162"/>
      <c r="BL460" s="150"/>
      <c r="BM460" s="162"/>
      <c r="BN460" s="162"/>
      <c r="BO460" s="162"/>
      <c r="BP460" s="162"/>
      <c r="BQ460" s="162"/>
      <c r="BR460" s="162"/>
      <c r="BS460" s="162"/>
      <c r="BT460" s="162"/>
      <c r="BU460" s="162"/>
      <c r="BV460" s="162"/>
      <c r="BW460" s="162"/>
      <c r="BX460" s="162"/>
      <c r="BY460" s="162"/>
      <c r="BZ460" s="162"/>
      <c r="CA460" s="162"/>
      <c r="CB460" s="162"/>
      <c r="CC460" s="162"/>
      <c r="CD460" s="162"/>
      <c r="CE460" s="162"/>
      <c r="CF460" s="162"/>
      <c r="CG460" s="162"/>
      <c r="CH460" s="162"/>
      <c r="CI460" s="162"/>
      <c r="CJ460" s="162"/>
      <c r="CK460" s="162"/>
      <c r="CL460" s="162"/>
      <c r="CM460" s="162"/>
      <c r="CN460" s="162"/>
      <c r="CO460" s="162"/>
    </row>
    <row r="461" spans="1:93" s="111" customFormat="1">
      <c r="A461" s="113">
        <v>151</v>
      </c>
      <c r="B461" s="113">
        <v>40010051</v>
      </c>
      <c r="C461" s="126" t="s">
        <v>158</v>
      </c>
      <c r="D461" s="126" t="s">
        <v>193</v>
      </c>
      <c r="E461" s="126" t="s">
        <v>183</v>
      </c>
      <c r="F461" s="126" t="s">
        <v>181</v>
      </c>
      <c r="G461" s="113">
        <v>14</v>
      </c>
      <c r="H461" s="113">
        <v>1</v>
      </c>
      <c r="I461" s="113" t="s">
        <v>283</v>
      </c>
      <c r="J461" s="113">
        <v>11</v>
      </c>
      <c r="K461" s="114">
        <f t="shared" ref="K461" si="25">IF(J461=0,0,IF(J461&lt;10,1,IF(MOD(J461,30)&lt;10,ROUNDDOWN(J461/30,0),ROUNDUP(J461/30,0))))</f>
        <v>1</v>
      </c>
      <c r="L461" s="113">
        <v>13</v>
      </c>
      <c r="M461" s="114">
        <f t="shared" ref="M461" si="26">IF(L461=0,0,IF(L461&lt;10,1,IF(MOD(L461,30)&lt;10,ROUNDDOWN(L461/30,0),ROUNDUP(L461/30,0))))</f>
        <v>1</v>
      </c>
      <c r="N461" s="113">
        <v>18</v>
      </c>
      <c r="O461" s="114">
        <f t="shared" ref="O461" si="27">IF(N461=0,0,IF(N461&lt;10,1,IF(MOD(N461,30)&lt;10,ROUNDDOWN(N461/30,0),ROUNDUP(N461/30,0))))</f>
        <v>1</v>
      </c>
      <c r="P461" s="113">
        <v>43</v>
      </c>
      <c r="Q461" s="114">
        <f t="shared" ref="Q461" si="28">IF(P461=0,0,IF(P461&lt;10,1,IF(MOD(P461,40)&lt;10,ROUNDDOWN(P461/40,0),ROUNDUP(P461/40,0))))</f>
        <v>1</v>
      </c>
      <c r="R461" s="113">
        <v>36</v>
      </c>
      <c r="S461" s="114">
        <f t="shared" ref="S461" si="29">IF(R461=0,0,IF(R461&lt;10,1,IF(MOD(R461,40)&lt;10,ROUNDDOWN(R461/40,0),ROUNDUP(R461/40,0))))</f>
        <v>1</v>
      </c>
      <c r="T461" s="113">
        <v>36</v>
      </c>
      <c r="U461" s="114">
        <f t="shared" ref="U461" si="30">IF(T461=0,0,IF(T461&lt;10,1,IF(MOD(T461,40)&lt;10,ROUNDDOWN(T461/40,0),ROUNDUP(T461/40,0))))</f>
        <v>1</v>
      </c>
      <c r="V461" s="113">
        <v>33</v>
      </c>
      <c r="W461" s="114">
        <f t="shared" ref="W461" si="31">IF(V461=0,0,IF(V461&lt;10,1,IF(MOD(V461,40)&lt;10,ROUNDDOWN(V461/40,0),ROUNDUP(V461/40,0))))</f>
        <v>1</v>
      </c>
      <c r="X461" s="113">
        <v>30</v>
      </c>
      <c r="Y461" s="114">
        <f t="shared" ref="Y461" si="32">IF(X461=0,0,IF(X461&lt;10,1,IF(MOD(X461,40)&lt;10,ROUNDDOWN(X461/40,0),ROUNDUP(X461/40,0))))</f>
        <v>1</v>
      </c>
      <c r="Z461" s="113">
        <v>34</v>
      </c>
      <c r="AA461" s="114">
        <f t="shared" ref="AA461" si="33">IF(Z461=0,0,IF(Z461&lt;10,1,IF(MOD(Z461,40)&lt;10,ROUNDDOWN(Z461/40,0),ROUNDUP(Z461/40,0))))</f>
        <v>1</v>
      </c>
      <c r="AB461" s="113">
        <v>34</v>
      </c>
      <c r="AC461" s="114">
        <f t="shared" ref="AC461" si="34">IF(AB461=0,0,IF(AB461&lt;10,1,IF(MOD(AB461,40)&lt;10,ROUNDDOWN(AB461/40,0),ROUNDUP(AB461/40,0))))</f>
        <v>1</v>
      </c>
      <c r="AD461" s="113">
        <v>47</v>
      </c>
      <c r="AE461" s="114">
        <f t="shared" ref="AE461" si="35">IF(AD461=0,0,IF(AD461&lt;10,1,IF(MOD(AD461,40)&lt;10,ROUNDDOWN(AD461/40,0),ROUNDUP(AD461/40,0))))</f>
        <v>1</v>
      </c>
      <c r="AF461" s="114">
        <v>19</v>
      </c>
      <c r="AG461" s="114">
        <f t="shared" ref="AG461" si="36">IF(AF461=0,0,IF(AF461&lt;10,1,IF(MOD(AF461,40)&lt;10,ROUNDDOWN(AF461/40,0),ROUNDUP(AF461/40,0))))</f>
        <v>1</v>
      </c>
      <c r="AH461" s="113"/>
      <c r="AI461" s="114">
        <f t="shared" ref="AI461" si="37">IF(AH461=0,0,IF(AH461&lt;10,1,IF(MOD(AH461,40)&lt;10,ROUNDDOWN(AH461/40,0),ROUNDUP(AH461/40,0))))</f>
        <v>0</v>
      </c>
      <c r="AJ461" s="113"/>
      <c r="AK461" s="114">
        <f t="shared" ref="AK461" si="38">IF(AJ461=0,0,IF(AJ461&lt;10,1,IF(MOD(AJ461,40)&lt;10,ROUNDDOWN(AJ461/40,0),ROUNDUP(AJ461/40,0))))</f>
        <v>0</v>
      </c>
      <c r="AL461" s="113"/>
      <c r="AM461" s="114">
        <f t="shared" ref="AM461" si="39">IF(AL461=0,0,IF(AL461&lt;10,1,IF(MOD(AL461,40)&lt;10,ROUNDDOWN(AL461/40,0),ROUNDUP(AL461/40,0))))</f>
        <v>0</v>
      </c>
      <c r="AN461" s="127">
        <f t="shared" ref="AN461:AO461" si="40">SUM(J461+L461+N461+P461+R461+T461+V461+X461+Z461+AB461+AD461+AF461+AH461+AJ461+AL461)</f>
        <v>354</v>
      </c>
      <c r="AO461" s="113">
        <f t="shared" si="40"/>
        <v>12</v>
      </c>
      <c r="AP461" s="113">
        <v>2</v>
      </c>
      <c r="AQ461" s="113">
        <v>20</v>
      </c>
      <c r="AR461" s="113">
        <f t="shared" ref="AR461" si="41">SUM(AP461:AQ461)</f>
        <v>22</v>
      </c>
      <c r="AS461" s="142">
        <v>1</v>
      </c>
      <c r="AT461" s="185">
        <v>1</v>
      </c>
      <c r="AU461" s="142">
        <v>20</v>
      </c>
      <c r="AV461" s="185">
        <v>0</v>
      </c>
      <c r="AW461" s="142">
        <f>SUM(AS461:AV461)</f>
        <v>22</v>
      </c>
      <c r="AX461" s="128">
        <f t="shared" ref="AX461" si="42">IF(AN461&lt;=0,0,IF(AN461&lt;=359,1,IF(AN461&lt;=719,2,IF(AN461&lt;=1079,3,IF(AN461&lt;=1679,4,IF(AN461&lt;=1680,5,IF(AN461&lt;=1680,1,5)))))))</f>
        <v>1</v>
      </c>
      <c r="AY461" s="129">
        <f t="shared" ref="AY461" si="43">IF(AN461&gt;120,ROUND(((((K461+M461+O461)*30)+(J461+L461+N461))/50+(((Q461+S461+U461+W461+Y461+AA461)*40)+(P461+R461+T461+V461+X461+Z461))/50+(AC461+AE461+AG461+AI461+AK461+AM461)*2),0),IF((J461+L461+N461+P461+R461+T461+V461+X461+Z461)&lt;=0,0,IF((J461+L461+N461+P461+R461+T461+V461+X461+Z461)&lt;=20,1,IF((J461+L461+N461+P461+R461+T461+V461+X461+Z461)&lt;=40,2,IF((J461+L461+N461+P461+R461+T461+V461+X461+Z461)&lt;=60,3,IF((J461+L461+N461+P461+R461+T461+V461+X461+Z461)&lt;=80,4,IF((J461+L461+N461+P461+R461+T461+V461+X461+Z461)&lt;=100,5,IF((J461+L461+N461+P461+R461+T461+V461+X461+Z461)&lt;=120,6,0)))))))+((AC461+AE461+AG461+AI461+AK461+AM461)*2))</f>
        <v>18</v>
      </c>
      <c r="AZ461" s="113">
        <f t="shared" ref="AZ461" si="44">SUM(AX461:AY461)</f>
        <v>19</v>
      </c>
      <c r="BA461" s="113">
        <f>SUM(AP461)-AX461</f>
        <v>1</v>
      </c>
      <c r="BB461" s="113">
        <f>SUM(AQ461)-AY461</f>
        <v>2</v>
      </c>
      <c r="BC461" s="113">
        <f>SUM(AR461)-AZ461</f>
        <v>3</v>
      </c>
      <c r="BD461" s="130">
        <f t="shared" ref="BD461" si="45">SUM(BC461)/AZ461*100</f>
        <v>15.789473684210526</v>
      </c>
      <c r="BE461" s="113">
        <v>1</v>
      </c>
      <c r="BF461" s="113"/>
      <c r="BG461" s="113"/>
      <c r="BH461" s="113">
        <f t="shared" ref="BH461" si="46">SUM(BC461)-BE461-BF461+BG461</f>
        <v>2</v>
      </c>
      <c r="BI461" s="130">
        <f t="shared" ref="BI461" si="47">SUM(BH461)/AZ461*100</f>
        <v>10.526315789473683</v>
      </c>
      <c r="BK461" s="112"/>
      <c r="BL461" s="150"/>
      <c r="BM461" s="112"/>
      <c r="BN461" s="112"/>
      <c r="BO461" s="112"/>
      <c r="BP461" s="112"/>
      <c r="BQ461" s="112"/>
      <c r="BR461" s="112"/>
      <c r="BS461" s="112"/>
      <c r="BT461" s="112"/>
      <c r="BU461" s="112"/>
      <c r="BV461" s="112"/>
      <c r="BW461" s="112"/>
      <c r="BX461" s="112"/>
      <c r="BY461" s="112"/>
      <c r="BZ461" s="112"/>
      <c r="CA461" s="112"/>
      <c r="CB461" s="112"/>
      <c r="CC461" s="112"/>
      <c r="CD461" s="112"/>
      <c r="CE461" s="112"/>
      <c r="CF461" s="112"/>
      <c r="CG461" s="112"/>
      <c r="CH461" s="112"/>
      <c r="CI461" s="112"/>
      <c r="CJ461" s="112"/>
      <c r="CK461" s="112"/>
      <c r="CL461" s="112"/>
      <c r="CM461" s="112"/>
      <c r="CN461" s="112"/>
      <c r="CO461" s="112"/>
    </row>
    <row r="462" spans="1:93" s="161" customFormat="1">
      <c r="A462" s="154"/>
      <c r="B462" s="154"/>
      <c r="C462" s="155" t="s">
        <v>369</v>
      </c>
      <c r="D462" s="155"/>
      <c r="E462" s="155"/>
      <c r="F462" s="155"/>
      <c r="G462" s="154"/>
      <c r="H462" s="154"/>
      <c r="I462" s="154"/>
      <c r="J462" s="156" t="s">
        <v>443</v>
      </c>
      <c r="K462" s="157"/>
      <c r="L462" s="154"/>
      <c r="M462" s="157"/>
      <c r="N462" s="154"/>
      <c r="O462" s="157"/>
      <c r="P462" s="154"/>
      <c r="Q462" s="157"/>
      <c r="R462" s="154"/>
      <c r="S462" s="157"/>
      <c r="T462" s="154"/>
      <c r="U462" s="157"/>
      <c r="V462" s="154"/>
      <c r="W462" s="157"/>
      <c r="X462" s="154"/>
      <c r="Y462" s="157"/>
      <c r="Z462" s="154"/>
      <c r="AA462" s="157"/>
      <c r="AB462" s="154"/>
      <c r="AC462" s="157"/>
      <c r="AD462" s="154"/>
      <c r="AE462" s="157"/>
      <c r="AF462" s="157"/>
      <c r="AG462" s="157"/>
      <c r="AH462" s="154"/>
      <c r="AI462" s="157"/>
      <c r="AJ462" s="154"/>
      <c r="AK462" s="157"/>
      <c r="AL462" s="154"/>
      <c r="AM462" s="157"/>
      <c r="AN462" s="163"/>
      <c r="AO462" s="154"/>
      <c r="AP462" s="154"/>
      <c r="AQ462" s="154"/>
      <c r="AR462" s="154"/>
      <c r="AS462" s="142"/>
      <c r="AT462" s="185"/>
      <c r="AU462" s="142"/>
      <c r="AV462" s="185"/>
      <c r="AW462" s="142"/>
      <c r="AX462" s="158"/>
      <c r="AY462" s="159"/>
      <c r="AZ462" s="154"/>
      <c r="BA462" s="154"/>
      <c r="BB462" s="154"/>
      <c r="BC462" s="154"/>
      <c r="BD462" s="160"/>
      <c r="BE462" s="154"/>
      <c r="BF462" s="154"/>
      <c r="BG462" s="154"/>
      <c r="BH462" s="154"/>
      <c r="BI462" s="160"/>
      <c r="BK462" s="162"/>
      <c r="BL462" s="150"/>
      <c r="BM462" s="162"/>
      <c r="BN462" s="162"/>
      <c r="BO462" s="162"/>
      <c r="BP462" s="162"/>
      <c r="BQ462" s="162"/>
      <c r="BR462" s="162"/>
      <c r="BS462" s="162"/>
      <c r="BT462" s="162"/>
      <c r="BU462" s="162"/>
      <c r="BV462" s="162"/>
      <c r="BW462" s="162"/>
      <c r="BX462" s="162"/>
      <c r="BY462" s="162"/>
      <c r="BZ462" s="162"/>
      <c r="CA462" s="162"/>
      <c r="CB462" s="162"/>
      <c r="CC462" s="162"/>
      <c r="CD462" s="162"/>
      <c r="CE462" s="162"/>
      <c r="CF462" s="162"/>
      <c r="CG462" s="162"/>
      <c r="CH462" s="162"/>
      <c r="CI462" s="162"/>
      <c r="CJ462" s="162"/>
      <c r="CK462" s="162"/>
      <c r="CL462" s="162"/>
      <c r="CM462" s="162"/>
      <c r="CN462" s="162"/>
      <c r="CO462" s="162"/>
    </row>
    <row r="463" spans="1:93" s="161" customFormat="1">
      <c r="A463" s="154"/>
      <c r="B463" s="154"/>
      <c r="C463" s="155" t="s">
        <v>513</v>
      </c>
      <c r="D463" s="155"/>
      <c r="E463" s="155"/>
      <c r="F463" s="155"/>
      <c r="G463" s="154"/>
      <c r="H463" s="154"/>
      <c r="I463" s="154"/>
      <c r="J463" s="156" t="s">
        <v>552</v>
      </c>
      <c r="K463" s="157"/>
      <c r="L463" s="154"/>
      <c r="M463" s="157"/>
      <c r="N463" s="154"/>
      <c r="O463" s="157"/>
      <c r="P463" s="154"/>
      <c r="Q463" s="157"/>
      <c r="R463" s="154"/>
      <c r="S463" s="157"/>
      <c r="T463" s="154"/>
      <c r="U463" s="157"/>
      <c r="V463" s="154"/>
      <c r="W463" s="157"/>
      <c r="X463" s="154"/>
      <c r="Y463" s="157"/>
      <c r="Z463" s="154"/>
      <c r="AA463" s="157"/>
      <c r="AB463" s="154"/>
      <c r="AC463" s="157"/>
      <c r="AD463" s="154"/>
      <c r="AE463" s="157"/>
      <c r="AF463" s="157"/>
      <c r="AG463" s="157"/>
      <c r="AH463" s="154"/>
      <c r="AI463" s="157"/>
      <c r="AJ463" s="154"/>
      <c r="AK463" s="157"/>
      <c r="AL463" s="154"/>
      <c r="AM463" s="157"/>
      <c r="AN463" s="163"/>
      <c r="AO463" s="154"/>
      <c r="AP463" s="154"/>
      <c r="AQ463" s="154"/>
      <c r="AR463" s="154"/>
      <c r="AS463" s="142"/>
      <c r="AT463" s="185"/>
      <c r="AU463" s="142"/>
      <c r="AV463" s="185"/>
      <c r="AW463" s="142"/>
      <c r="AX463" s="158"/>
      <c r="AY463" s="159"/>
      <c r="AZ463" s="154"/>
      <c r="BA463" s="154"/>
      <c r="BB463" s="154"/>
      <c r="BC463" s="154"/>
      <c r="BD463" s="160"/>
      <c r="BE463" s="154"/>
      <c r="BF463" s="154"/>
      <c r="BG463" s="154"/>
      <c r="BH463" s="154"/>
      <c r="BI463" s="160"/>
      <c r="BK463" s="162"/>
      <c r="BL463" s="150"/>
      <c r="BM463" s="162"/>
      <c r="BN463" s="162"/>
      <c r="BO463" s="162"/>
      <c r="BP463" s="162"/>
      <c r="BQ463" s="162"/>
      <c r="BR463" s="162"/>
      <c r="BS463" s="162"/>
      <c r="BT463" s="162"/>
      <c r="BU463" s="162"/>
      <c r="BV463" s="162"/>
      <c r="BW463" s="162"/>
      <c r="BX463" s="162"/>
      <c r="BY463" s="162"/>
      <c r="BZ463" s="162"/>
      <c r="CA463" s="162"/>
      <c r="CB463" s="162"/>
      <c r="CC463" s="162"/>
      <c r="CD463" s="162"/>
      <c r="CE463" s="162"/>
      <c r="CF463" s="162"/>
      <c r="CG463" s="162"/>
      <c r="CH463" s="162"/>
      <c r="CI463" s="162"/>
      <c r="CJ463" s="162"/>
      <c r="CK463" s="162"/>
      <c r="CL463" s="162"/>
      <c r="CM463" s="162"/>
      <c r="CN463" s="162"/>
      <c r="CO463" s="162"/>
    </row>
    <row r="464" spans="1:93" s="111" customFormat="1">
      <c r="A464" s="113">
        <v>152</v>
      </c>
      <c r="B464" s="113">
        <v>40010136</v>
      </c>
      <c r="C464" s="126" t="s">
        <v>169</v>
      </c>
      <c r="D464" s="126" t="s">
        <v>206</v>
      </c>
      <c r="E464" s="126" t="s">
        <v>185</v>
      </c>
      <c r="F464" s="126" t="s">
        <v>181</v>
      </c>
      <c r="G464" s="113">
        <v>32</v>
      </c>
      <c r="H464" s="113">
        <v>4</v>
      </c>
      <c r="I464" s="113" t="s">
        <v>283</v>
      </c>
      <c r="J464" s="113">
        <v>0</v>
      </c>
      <c r="K464" s="114">
        <f>IF(J464=0,0,IF(J464&lt;10,1,IF(MOD(J464,30)&lt;10,ROUNDDOWN(J464/30,0),ROUNDUP(J464/30,0))))</f>
        <v>0</v>
      </c>
      <c r="L464" s="113">
        <v>2</v>
      </c>
      <c r="M464" s="114">
        <f>IF(L464=0,0,IF(L464&lt;10,1,IF(MOD(L464,30)&lt;10,ROUNDDOWN(L464/30,0),ROUNDUP(L464/30,0))))</f>
        <v>1</v>
      </c>
      <c r="N464" s="113">
        <v>1</v>
      </c>
      <c r="O464" s="114">
        <f>IF(N464=0,0,IF(N464&lt;10,1,IF(MOD(N464,30)&lt;10,ROUNDDOWN(N464/30,0),ROUNDUP(N464/30,0))))</f>
        <v>1</v>
      </c>
      <c r="P464" s="113">
        <v>1</v>
      </c>
      <c r="Q464" s="114">
        <f>IF(P464=0,0,IF(P464&lt;10,1,IF(MOD(P464,40)&lt;10,ROUNDDOWN(P464/40,0),ROUNDUP(P464/40,0))))</f>
        <v>1</v>
      </c>
      <c r="R464" s="113">
        <v>3</v>
      </c>
      <c r="S464" s="114">
        <f>IF(R464=0,0,IF(R464&lt;10,1,IF(MOD(R464,40)&lt;10,ROUNDDOWN(R464/40,0),ROUNDUP(R464/40,0))))</f>
        <v>1</v>
      </c>
      <c r="T464" s="113">
        <v>1</v>
      </c>
      <c r="U464" s="114">
        <f>IF(T464=0,0,IF(T464&lt;10,1,IF(MOD(T464,40)&lt;10,ROUNDDOWN(T464/40,0),ROUNDUP(T464/40,0))))</f>
        <v>1</v>
      </c>
      <c r="V464" s="113">
        <v>2</v>
      </c>
      <c r="W464" s="114">
        <f>IF(V464=0,0,IF(V464&lt;10,1,IF(MOD(V464,40)&lt;10,ROUNDDOWN(V464/40,0),ROUNDUP(V464/40,0))))</f>
        <v>1</v>
      </c>
      <c r="X464" s="113">
        <v>3</v>
      </c>
      <c r="Y464" s="114">
        <f>IF(X464=0,0,IF(X464&lt;10,1,IF(MOD(X464,40)&lt;10,ROUNDDOWN(X464/40,0),ROUNDUP(X464/40,0))))</f>
        <v>1</v>
      </c>
      <c r="Z464" s="113">
        <v>4</v>
      </c>
      <c r="AA464" s="114">
        <f>IF(Z464=0,0,IF(Z464&lt;10,1,IF(MOD(Z464,40)&lt;10,ROUNDDOWN(Z464/40,0),ROUNDUP(Z464/40,0))))</f>
        <v>1</v>
      </c>
      <c r="AB464" s="113"/>
      <c r="AC464" s="114">
        <f>IF(AB464=0,0,IF(AB464&lt;10,1,IF(MOD(AB464,40)&lt;10,ROUNDDOWN(AB464/40,0),ROUNDUP(AB464/40,0))))</f>
        <v>0</v>
      </c>
      <c r="AD464" s="113"/>
      <c r="AE464" s="114">
        <f>IF(AD464=0,0,IF(AD464&lt;10,1,IF(MOD(AD464,40)&lt;10,ROUNDDOWN(AD464/40,0),ROUNDUP(AD464/40,0))))</f>
        <v>0</v>
      </c>
      <c r="AF464" s="114"/>
      <c r="AG464" s="114">
        <f>IF(AF464=0,0,IF(AF464&lt;10,1,IF(MOD(AF464,40)&lt;10,ROUNDDOWN(AF464/40,0),ROUNDUP(AF464/40,0))))</f>
        <v>0</v>
      </c>
      <c r="AH464" s="113"/>
      <c r="AI464" s="114">
        <f>IF(AH464=0,0,IF(AH464&lt;10,1,IF(MOD(AH464,40)&lt;10,ROUNDDOWN(AH464/40,0),ROUNDUP(AH464/40,0))))</f>
        <v>0</v>
      </c>
      <c r="AJ464" s="113"/>
      <c r="AK464" s="114">
        <f>IF(AJ464=0,0,IF(AJ464&lt;10,1,IF(MOD(AJ464,40)&lt;10,ROUNDDOWN(AJ464/40,0),ROUNDUP(AJ464/40,0))))</f>
        <v>0</v>
      </c>
      <c r="AL464" s="113"/>
      <c r="AM464" s="114">
        <f>IF(AL464=0,0,IF(AL464&lt;10,1,IF(MOD(AL464,40)&lt;10,ROUNDDOWN(AL464/40,0),ROUNDUP(AL464/40,0))))</f>
        <v>0</v>
      </c>
      <c r="AN464" s="113">
        <f>SUM(J464+L464+N464+P464+R464+T464+V464+X464+Z464+AB464+AD464+AF464+AH464+AJ464+AL464)</f>
        <v>17</v>
      </c>
      <c r="AO464" s="113">
        <f>SUM(K464+M464+O464+Q464+S464+U464+W464+Y464+AA464+AC464+AE464+AG464+AI464+AK464+AM464)</f>
        <v>8</v>
      </c>
      <c r="AP464" s="113">
        <v>1</v>
      </c>
      <c r="AQ464" s="113">
        <v>4</v>
      </c>
      <c r="AR464" s="113">
        <f>SUM(AP464:AQ464)</f>
        <v>5</v>
      </c>
      <c r="AS464" s="142">
        <v>0</v>
      </c>
      <c r="AT464" s="185">
        <v>1</v>
      </c>
      <c r="AU464" s="142">
        <v>4</v>
      </c>
      <c r="AV464" s="185">
        <v>0</v>
      </c>
      <c r="AW464" s="142">
        <f>SUM(AS464:AV464)</f>
        <v>5</v>
      </c>
      <c r="AX464" s="128">
        <f>IF(AN464&lt;=0,0,IF(AN464&lt;=359,1,IF(AN464&lt;=719,2,IF(AN464&lt;=1079,3,IF(AN464&lt;=1679,4,IF(AN464&lt;=1680,5,IF(AN464&lt;=1680,1,5)))))))</f>
        <v>1</v>
      </c>
      <c r="AY464" s="129">
        <f>IF(AN464&gt;120,ROUND(((((K464+M464+O464)*30)+(J464+L464+N464))/50+(((Q464+S464+U464+W464+Y464+AA464)*40)+(P464+R464+T464+V464+X464+Z464))/50+(AC464+AE464+AG464+AI464+AK464+AM464)*2),0),IF((J464+L464+N464+P464+R464+T464+V464+X464+Z464)&lt;=0,0,IF((J464+L464+N464+P464+R464+T464+V464+X464+Z464)&lt;=20,1,IF((J464+L464+N464+P464+R464+T464+V464+X464+Z464)&lt;=40,2,IF((J464+L464+N464+P464+R464+T464+V464+X464+Z464)&lt;=60,3,IF((J464+L464+N464+P464+R464+T464+V464+X464+Z464)&lt;=80,4,IF((J464+L464+N464+P464+R464+T464+V464+X464+Z464)&lt;=100,5,IF((J464+L464+N464+P464+R464+T464+V464+X464+Z464)&lt;=120,6,0)))))))+((AC464+AE464+AG464+AI464+AK464+AM464)*2))</f>
        <v>1</v>
      </c>
      <c r="AZ464" s="113">
        <f>SUM(AX464:AY464)</f>
        <v>2</v>
      </c>
      <c r="BA464" s="113">
        <f>SUM(AP464)-AX464</f>
        <v>0</v>
      </c>
      <c r="BB464" s="113">
        <f>SUM(AQ464)-AY464</f>
        <v>3</v>
      </c>
      <c r="BC464" s="113">
        <f>SUM(AR464)-AZ464</f>
        <v>3</v>
      </c>
      <c r="BD464" s="130">
        <f>SUM(BC464)/AZ464*100</f>
        <v>150</v>
      </c>
      <c r="BE464" s="113">
        <v>0</v>
      </c>
      <c r="BF464" s="113"/>
      <c r="BG464" s="113"/>
      <c r="BH464" s="113">
        <f>SUM(BC464)-BE464-BF464+BG464</f>
        <v>3</v>
      </c>
      <c r="BI464" s="130">
        <f>SUM(BH464)/AZ464*100</f>
        <v>150</v>
      </c>
      <c r="BK464" s="112"/>
      <c r="BL464" s="150"/>
      <c r="BM464" s="112"/>
      <c r="BN464" s="112"/>
      <c r="BO464" s="112"/>
      <c r="BP464" s="112"/>
      <c r="BQ464" s="112"/>
      <c r="BR464" s="112"/>
      <c r="BS464" s="112"/>
      <c r="BT464" s="112"/>
      <c r="BU464" s="112"/>
      <c r="BV464" s="112"/>
      <c r="BW464" s="112"/>
      <c r="BX464" s="112"/>
      <c r="BY464" s="112"/>
      <c r="BZ464" s="112"/>
      <c r="CA464" s="112"/>
      <c r="CB464" s="112"/>
      <c r="CC464" s="112"/>
      <c r="CD464" s="112"/>
      <c r="CE464" s="112"/>
      <c r="CF464" s="112"/>
      <c r="CG464" s="112"/>
      <c r="CH464" s="112"/>
      <c r="CI464" s="112"/>
      <c r="CJ464" s="112"/>
      <c r="CK464" s="112"/>
      <c r="CL464" s="112"/>
      <c r="CM464" s="112"/>
      <c r="CN464" s="112"/>
      <c r="CO464" s="112"/>
    </row>
    <row r="465" spans="1:93" s="161" customFormat="1">
      <c r="A465" s="154"/>
      <c r="B465" s="154"/>
      <c r="C465" s="155" t="s">
        <v>369</v>
      </c>
      <c r="D465" s="155"/>
      <c r="E465" s="155"/>
      <c r="F465" s="155"/>
      <c r="G465" s="154"/>
      <c r="H465" s="154"/>
      <c r="I465" s="154"/>
      <c r="J465" s="156" t="s">
        <v>388</v>
      </c>
      <c r="K465" s="157"/>
      <c r="L465" s="154"/>
      <c r="M465" s="157"/>
      <c r="N465" s="154"/>
      <c r="O465" s="157"/>
      <c r="P465" s="154"/>
      <c r="Q465" s="157"/>
      <c r="R465" s="154"/>
      <c r="S465" s="157"/>
      <c r="T465" s="154"/>
      <c r="U465" s="157"/>
      <c r="V465" s="154"/>
      <c r="W465" s="157"/>
      <c r="X465" s="154"/>
      <c r="Y465" s="157"/>
      <c r="Z465" s="154"/>
      <c r="AA465" s="157"/>
      <c r="AB465" s="154"/>
      <c r="AC465" s="157"/>
      <c r="AD465" s="154"/>
      <c r="AE465" s="157"/>
      <c r="AF465" s="157"/>
      <c r="AG465" s="157"/>
      <c r="AH465" s="154"/>
      <c r="AI465" s="157"/>
      <c r="AJ465" s="154"/>
      <c r="AK465" s="157"/>
      <c r="AL465" s="154"/>
      <c r="AM465" s="157"/>
      <c r="AN465" s="154"/>
      <c r="AO465" s="154"/>
      <c r="AP465" s="154"/>
      <c r="AQ465" s="154"/>
      <c r="AR465" s="154"/>
      <c r="AS465" s="154"/>
      <c r="AT465" s="185"/>
      <c r="AU465" s="154"/>
      <c r="AV465" s="185"/>
      <c r="AW465" s="154"/>
      <c r="AX465" s="158"/>
      <c r="AY465" s="159"/>
      <c r="AZ465" s="154"/>
      <c r="BA465" s="154"/>
      <c r="BB465" s="154"/>
      <c r="BC465" s="154"/>
      <c r="BD465" s="160"/>
      <c r="BE465" s="154"/>
      <c r="BF465" s="154"/>
      <c r="BG465" s="154"/>
      <c r="BH465" s="154"/>
      <c r="BI465" s="160"/>
      <c r="BK465" s="162"/>
      <c r="BL465" s="150"/>
      <c r="BM465" s="162"/>
      <c r="BN465" s="162"/>
      <c r="BO465" s="162"/>
      <c r="BP465" s="162"/>
      <c r="BQ465" s="162"/>
      <c r="BR465" s="162"/>
      <c r="BS465" s="162"/>
      <c r="BT465" s="162"/>
      <c r="BU465" s="162"/>
      <c r="BV465" s="162"/>
      <c r="BW465" s="162"/>
      <c r="BX465" s="162"/>
      <c r="BY465" s="162"/>
      <c r="BZ465" s="162"/>
      <c r="CA465" s="162"/>
      <c r="CB465" s="162"/>
      <c r="CC465" s="162"/>
      <c r="CD465" s="162"/>
      <c r="CE465" s="162"/>
      <c r="CF465" s="162"/>
      <c r="CG465" s="162"/>
      <c r="CH465" s="162"/>
      <c r="CI465" s="162"/>
      <c r="CJ465" s="162"/>
      <c r="CK465" s="162"/>
      <c r="CL465" s="162"/>
      <c r="CM465" s="162"/>
      <c r="CN465" s="162"/>
      <c r="CO465" s="162"/>
    </row>
    <row r="466" spans="1:93" s="161" customFormat="1">
      <c r="A466" s="154"/>
      <c r="B466" s="154"/>
      <c r="C466" s="155" t="s">
        <v>513</v>
      </c>
      <c r="D466" s="155"/>
      <c r="E466" s="155"/>
      <c r="F466" s="155"/>
      <c r="G466" s="154"/>
      <c r="H466" s="154"/>
      <c r="I466" s="154"/>
      <c r="J466" s="156" t="s">
        <v>659</v>
      </c>
      <c r="K466" s="157"/>
      <c r="L466" s="154"/>
      <c r="M466" s="157"/>
      <c r="N466" s="154"/>
      <c r="O466" s="157"/>
      <c r="P466" s="154"/>
      <c r="Q466" s="157"/>
      <c r="R466" s="154"/>
      <c r="S466" s="157"/>
      <c r="T466" s="154"/>
      <c r="U466" s="157"/>
      <c r="V466" s="154"/>
      <c r="W466" s="157"/>
      <c r="X466" s="154"/>
      <c r="Y466" s="157"/>
      <c r="Z466" s="154"/>
      <c r="AA466" s="157"/>
      <c r="AB466" s="154"/>
      <c r="AC466" s="157"/>
      <c r="AD466" s="154"/>
      <c r="AE466" s="157"/>
      <c r="AF466" s="157"/>
      <c r="AG466" s="157"/>
      <c r="AH466" s="154"/>
      <c r="AI466" s="157"/>
      <c r="AJ466" s="154"/>
      <c r="AK466" s="157"/>
      <c r="AL466" s="154"/>
      <c r="AM466" s="157"/>
      <c r="AN466" s="154"/>
      <c r="AO466" s="154"/>
      <c r="AP466" s="154"/>
      <c r="AQ466" s="154"/>
      <c r="AR466" s="154"/>
      <c r="AS466" s="154"/>
      <c r="AT466" s="185"/>
      <c r="AU466" s="154"/>
      <c r="AV466" s="185"/>
      <c r="AW466" s="154"/>
      <c r="AX466" s="158"/>
      <c r="AY466" s="159"/>
      <c r="AZ466" s="154"/>
      <c r="BA466" s="154"/>
      <c r="BB466" s="154"/>
      <c r="BC466" s="154"/>
      <c r="BD466" s="160"/>
      <c r="BE466" s="154"/>
      <c r="BF466" s="154"/>
      <c r="BG466" s="154"/>
      <c r="BH466" s="154"/>
      <c r="BI466" s="160"/>
      <c r="BK466" s="162"/>
      <c r="BL466" s="150"/>
      <c r="BM466" s="162"/>
      <c r="BN466" s="162"/>
      <c r="BO466" s="162"/>
      <c r="BP466" s="162"/>
      <c r="BQ466" s="162"/>
      <c r="BR466" s="162"/>
      <c r="BS466" s="162"/>
      <c r="BT466" s="162"/>
      <c r="BU466" s="162"/>
      <c r="BV466" s="162"/>
      <c r="BW466" s="162"/>
      <c r="BX466" s="162"/>
      <c r="BY466" s="162"/>
      <c r="BZ466" s="162"/>
      <c r="CA466" s="162"/>
      <c r="CB466" s="162"/>
      <c r="CC466" s="162"/>
      <c r="CD466" s="162"/>
      <c r="CE466" s="162"/>
      <c r="CF466" s="162"/>
      <c r="CG466" s="162"/>
      <c r="CH466" s="162"/>
      <c r="CI466" s="162"/>
      <c r="CJ466" s="162"/>
      <c r="CK466" s="162"/>
      <c r="CL466" s="162"/>
      <c r="CM466" s="162"/>
      <c r="CN466" s="162"/>
      <c r="CO466" s="162"/>
    </row>
    <row r="467" spans="1:93" s="111" customFormat="1">
      <c r="A467" s="113">
        <v>153</v>
      </c>
      <c r="B467" s="113">
        <v>40010087</v>
      </c>
      <c r="C467" s="126" t="s">
        <v>161</v>
      </c>
      <c r="D467" s="126" t="s">
        <v>197</v>
      </c>
      <c r="E467" s="126" t="s">
        <v>183</v>
      </c>
      <c r="F467" s="126" t="s">
        <v>181</v>
      </c>
      <c r="G467" s="113">
        <v>7</v>
      </c>
      <c r="H467" s="113">
        <v>2</v>
      </c>
      <c r="I467" s="113" t="s">
        <v>283</v>
      </c>
      <c r="J467" s="113">
        <v>0</v>
      </c>
      <c r="K467" s="114">
        <f>IF(J467=0,0,IF(J467&lt;10,1,IF(MOD(J467,30)&lt;10,ROUNDDOWN(J467/30,0),ROUNDUP(J467/30,0))))</f>
        <v>0</v>
      </c>
      <c r="L467" s="113">
        <v>2</v>
      </c>
      <c r="M467" s="114">
        <f>IF(L467=0,0,IF(L467&lt;10,1,IF(MOD(L467,30)&lt;10,ROUNDDOWN(L467/30,0),ROUNDUP(L467/30,0))))</f>
        <v>1</v>
      </c>
      <c r="N467" s="113">
        <v>9</v>
      </c>
      <c r="O467" s="114">
        <f>IF(N467=0,0,IF(N467&lt;10,1,IF(MOD(N467,30)&lt;10,ROUNDDOWN(N467/30,0),ROUNDUP(N467/30,0))))</f>
        <v>1</v>
      </c>
      <c r="P467" s="113">
        <v>12</v>
      </c>
      <c r="Q467" s="114">
        <f>IF(P467=0,0,IF(P467&lt;10,1,IF(MOD(P467,40)&lt;10,ROUNDDOWN(P467/40,0),ROUNDUP(P467/40,0))))</f>
        <v>1</v>
      </c>
      <c r="R467" s="113">
        <v>8</v>
      </c>
      <c r="S467" s="114">
        <f>IF(R467=0,0,IF(R467&lt;10,1,IF(MOD(R467,40)&lt;10,ROUNDDOWN(R467/40,0),ROUNDUP(R467/40,0))))</f>
        <v>1</v>
      </c>
      <c r="T467" s="113">
        <v>11</v>
      </c>
      <c r="U467" s="114">
        <f>IF(T467=0,0,IF(T467&lt;10,1,IF(MOD(T467,40)&lt;10,ROUNDDOWN(T467/40,0),ROUNDUP(T467/40,0))))</f>
        <v>1</v>
      </c>
      <c r="V467" s="113">
        <v>11</v>
      </c>
      <c r="W467" s="114">
        <f>IF(V467=0,0,IF(V467&lt;10,1,IF(MOD(V467,40)&lt;10,ROUNDDOWN(V467/40,0),ROUNDUP(V467/40,0))))</f>
        <v>1</v>
      </c>
      <c r="X467" s="113">
        <v>15</v>
      </c>
      <c r="Y467" s="114">
        <f>IF(X467=0,0,IF(X467&lt;10,1,IF(MOD(X467,40)&lt;10,ROUNDDOWN(X467/40,0),ROUNDUP(X467/40,0))))</f>
        <v>1</v>
      </c>
      <c r="Z467" s="113">
        <v>9</v>
      </c>
      <c r="AA467" s="114">
        <f>IF(Z467=0,0,IF(Z467&lt;10,1,IF(MOD(Z467,40)&lt;10,ROUNDDOWN(Z467/40,0),ROUNDUP(Z467/40,0))))</f>
        <v>1</v>
      </c>
      <c r="AB467" s="113"/>
      <c r="AC467" s="114">
        <f>IF(AB467=0,0,IF(AB467&lt;10,1,IF(MOD(AB467,40)&lt;10,ROUNDDOWN(AB467/40,0),ROUNDUP(AB467/40,0))))</f>
        <v>0</v>
      </c>
      <c r="AD467" s="113"/>
      <c r="AE467" s="114">
        <f>IF(AD467=0,0,IF(AD467&lt;10,1,IF(MOD(AD467,40)&lt;10,ROUNDDOWN(AD467/40,0),ROUNDUP(AD467/40,0))))</f>
        <v>0</v>
      </c>
      <c r="AF467" s="114"/>
      <c r="AG467" s="114">
        <f>IF(AF467=0,0,IF(AF467&lt;10,1,IF(MOD(AF467,40)&lt;10,ROUNDDOWN(AF467/40,0),ROUNDUP(AF467/40,0))))</f>
        <v>0</v>
      </c>
      <c r="AH467" s="113"/>
      <c r="AI467" s="114">
        <f>IF(AH467=0,0,IF(AH467&lt;10,1,IF(MOD(AH467,40)&lt;10,ROUNDDOWN(AH467/40,0),ROUNDUP(AH467/40,0))))</f>
        <v>0</v>
      </c>
      <c r="AJ467" s="113"/>
      <c r="AK467" s="114">
        <f>IF(AJ467=0,0,IF(AJ467&lt;10,1,IF(MOD(AJ467,40)&lt;10,ROUNDDOWN(AJ467/40,0),ROUNDUP(AJ467/40,0))))</f>
        <v>0</v>
      </c>
      <c r="AL467" s="113"/>
      <c r="AM467" s="114">
        <f>IF(AL467=0,0,IF(AL467&lt;10,1,IF(MOD(AL467,40)&lt;10,ROUNDDOWN(AL467/40,0),ROUNDUP(AL467/40,0))))</f>
        <v>0</v>
      </c>
      <c r="AN467" s="113">
        <f>SUM(J467+L467+N467+P467+R467+T467+V467+X467+Z467+AB467+AD467+AF467+AH467+AJ467+AL467)</f>
        <v>77</v>
      </c>
      <c r="AO467" s="113">
        <f>SUM(K467+M467+O467+Q467+S467+U467+W467+Y467+AA467+AC467+AE467+AG467+AI467+AK467+AM467)</f>
        <v>8</v>
      </c>
      <c r="AP467" s="113">
        <v>1</v>
      </c>
      <c r="AQ467" s="113">
        <v>7</v>
      </c>
      <c r="AR467" s="113">
        <f>SUM(AP467:AQ467)</f>
        <v>8</v>
      </c>
      <c r="AS467" s="142">
        <v>1</v>
      </c>
      <c r="AT467" s="185">
        <v>0</v>
      </c>
      <c r="AU467" s="142">
        <v>7</v>
      </c>
      <c r="AV467" s="185">
        <v>0</v>
      </c>
      <c r="AW467" s="142">
        <f>SUM(AS467:AV467)</f>
        <v>8</v>
      </c>
      <c r="AX467" s="128">
        <f>IF(AN467&lt;=0,0,IF(AN467&lt;=359,1,IF(AN467&lt;=719,2,IF(AN467&lt;=1079,3,IF(AN467&lt;=1679,4,IF(AN467&lt;=1680,5,IF(AN467&lt;=1680,1,5)))))))</f>
        <v>1</v>
      </c>
      <c r="AY467" s="129">
        <f>IF(AN467&gt;120,ROUND(((((K467+M467+O467)*30)+(J467+L467+N467))/50+(((Q467+S467+U467+W467+Y467+AA467)*40)+(P467+R467+T467+V467+X467+Z467))/50+(AC467+AE467+AG467+AI467+AK467+AM467)*2),0),IF((J467+L467+N467+P467+R467+T467+V467+X467+Z467)&lt;=0,0,IF((J467+L467+N467+P467+R467+T467+V467+X467+Z467)&lt;=20,1,IF((J467+L467+N467+P467+R467+T467+V467+X467+Z467)&lt;=40,2,IF((J467+L467+N467+P467+R467+T467+V467+X467+Z467)&lt;=60,3,IF((J467+L467+N467+P467+R467+T467+V467+X467+Z467)&lt;=80,4,IF((J467+L467+N467+P467+R467+T467+V467+X467+Z467)&lt;=100,5,IF((J467+L467+N467+P467+R467+T467+V467+X467+Z467)&lt;=120,6,0)))))))+((AC467+AE467+AG467+AI467+AK467+AM467)*2))</f>
        <v>4</v>
      </c>
      <c r="AZ467" s="113">
        <f>SUM(AX467:AY467)</f>
        <v>5</v>
      </c>
      <c r="BA467" s="113">
        <f>SUM(AP467)-AX467</f>
        <v>0</v>
      </c>
      <c r="BB467" s="113">
        <f>SUM(AQ467)-AY467</f>
        <v>3</v>
      </c>
      <c r="BC467" s="113">
        <f>SUM(AR467)-AZ467</f>
        <v>3</v>
      </c>
      <c r="BD467" s="130">
        <f>SUM(BC467)/AZ467*100</f>
        <v>60</v>
      </c>
      <c r="BE467" s="113">
        <v>3</v>
      </c>
      <c r="BF467" s="113"/>
      <c r="BG467" s="113"/>
      <c r="BH467" s="113">
        <f>SUM(BC467)-BE467-BF467+BG467</f>
        <v>0</v>
      </c>
      <c r="BI467" s="130">
        <f>SUM(BH467)/AZ467*100</f>
        <v>0</v>
      </c>
      <c r="BK467" s="112"/>
      <c r="BL467" s="150"/>
      <c r="BM467" s="112"/>
      <c r="BN467" s="112"/>
      <c r="BO467" s="112"/>
      <c r="BP467" s="112"/>
      <c r="BQ467" s="112"/>
      <c r="BR467" s="112"/>
      <c r="BS467" s="112"/>
      <c r="BT467" s="112"/>
      <c r="BU467" s="112"/>
      <c r="BV467" s="112"/>
      <c r="BW467" s="112"/>
      <c r="BX467" s="112"/>
      <c r="BY467" s="112"/>
      <c r="BZ467" s="112"/>
      <c r="CA467" s="112"/>
      <c r="CB467" s="112"/>
      <c r="CC467" s="112"/>
      <c r="CD467" s="112"/>
      <c r="CE467" s="112"/>
      <c r="CF467" s="112"/>
      <c r="CG467" s="112"/>
      <c r="CH467" s="112"/>
      <c r="CI467" s="112"/>
      <c r="CJ467" s="112"/>
      <c r="CK467" s="112"/>
      <c r="CL467" s="112"/>
      <c r="CM467" s="112"/>
      <c r="CN467" s="112"/>
      <c r="CO467" s="112"/>
    </row>
    <row r="468" spans="1:93" s="161" customFormat="1">
      <c r="A468" s="154"/>
      <c r="B468" s="154"/>
      <c r="C468" s="155" t="s">
        <v>369</v>
      </c>
      <c r="D468" s="155"/>
      <c r="E468" s="155"/>
      <c r="F468" s="155"/>
      <c r="G468" s="154"/>
      <c r="H468" s="154"/>
      <c r="I468" s="154"/>
      <c r="J468" s="156" t="s">
        <v>409</v>
      </c>
      <c r="K468" s="157"/>
      <c r="L468" s="154"/>
      <c r="M468" s="157"/>
      <c r="N468" s="154"/>
      <c r="O468" s="157"/>
      <c r="P468" s="154"/>
      <c r="Q468" s="157"/>
      <c r="R468" s="154"/>
      <c r="S468" s="157"/>
      <c r="T468" s="154"/>
      <c r="U468" s="157"/>
      <c r="V468" s="154"/>
      <c r="W468" s="157"/>
      <c r="X468" s="154"/>
      <c r="Y468" s="157"/>
      <c r="Z468" s="154"/>
      <c r="AA468" s="157"/>
      <c r="AB468" s="154"/>
      <c r="AC468" s="157"/>
      <c r="AD468" s="154"/>
      <c r="AE468" s="157"/>
      <c r="AF468" s="157"/>
      <c r="AG468" s="157"/>
      <c r="AH468" s="154"/>
      <c r="AI468" s="157"/>
      <c r="AJ468" s="154"/>
      <c r="AK468" s="157"/>
      <c r="AL468" s="154"/>
      <c r="AM468" s="157"/>
      <c r="AN468" s="154"/>
      <c r="AO468" s="154"/>
      <c r="AP468" s="154"/>
      <c r="AQ468" s="154"/>
      <c r="AR468" s="154"/>
      <c r="AS468" s="154"/>
      <c r="AT468" s="185"/>
      <c r="AU468" s="154"/>
      <c r="AV468" s="185"/>
      <c r="AW468" s="154"/>
      <c r="AX468" s="158"/>
      <c r="AY468" s="159"/>
      <c r="AZ468" s="154"/>
      <c r="BA468" s="154"/>
      <c r="BB468" s="154"/>
      <c r="BC468" s="154"/>
      <c r="BD468" s="160"/>
      <c r="BE468" s="154"/>
      <c r="BF468" s="154"/>
      <c r="BG468" s="154"/>
      <c r="BH468" s="154"/>
      <c r="BI468" s="160"/>
      <c r="BK468" s="162"/>
      <c r="BL468" s="150"/>
      <c r="BM468" s="162"/>
      <c r="BN468" s="162"/>
      <c r="BO468" s="162"/>
      <c r="BP468" s="162"/>
      <c r="BQ468" s="162"/>
      <c r="BR468" s="162"/>
      <c r="BS468" s="162"/>
      <c r="BT468" s="162"/>
      <c r="BU468" s="162"/>
      <c r="BV468" s="162"/>
      <c r="BW468" s="162"/>
      <c r="BX468" s="162"/>
      <c r="BY468" s="162"/>
      <c r="BZ468" s="162"/>
      <c r="CA468" s="162"/>
      <c r="CB468" s="162"/>
      <c r="CC468" s="162"/>
      <c r="CD468" s="162"/>
      <c r="CE468" s="162"/>
      <c r="CF468" s="162"/>
      <c r="CG468" s="162"/>
      <c r="CH468" s="162"/>
      <c r="CI468" s="162"/>
      <c r="CJ468" s="162"/>
      <c r="CK468" s="162"/>
      <c r="CL468" s="162"/>
      <c r="CM468" s="162"/>
      <c r="CN468" s="162"/>
      <c r="CO468" s="162"/>
    </row>
    <row r="469" spans="1:93" s="161" customFormat="1">
      <c r="A469" s="154"/>
      <c r="B469" s="154"/>
      <c r="C469" s="155" t="s">
        <v>513</v>
      </c>
      <c r="D469" s="155"/>
      <c r="E469" s="155"/>
      <c r="F469" s="155"/>
      <c r="G469" s="154"/>
      <c r="H469" s="154"/>
      <c r="I469" s="154"/>
      <c r="J469" s="156" t="s">
        <v>667</v>
      </c>
      <c r="K469" s="157"/>
      <c r="L469" s="154"/>
      <c r="M469" s="157"/>
      <c r="N469" s="154"/>
      <c r="O469" s="157"/>
      <c r="P469" s="154"/>
      <c r="Q469" s="157"/>
      <c r="R469" s="154"/>
      <c r="S469" s="157"/>
      <c r="T469" s="154"/>
      <c r="U469" s="157"/>
      <c r="V469" s="154"/>
      <c r="W469" s="157"/>
      <c r="X469" s="154"/>
      <c r="Y469" s="157"/>
      <c r="Z469" s="154"/>
      <c r="AA469" s="157"/>
      <c r="AB469" s="154"/>
      <c r="AC469" s="157"/>
      <c r="AD469" s="154"/>
      <c r="AE469" s="157"/>
      <c r="AF469" s="157"/>
      <c r="AG469" s="157"/>
      <c r="AH469" s="154"/>
      <c r="AI469" s="157"/>
      <c r="AJ469" s="154"/>
      <c r="AK469" s="157"/>
      <c r="AL469" s="154"/>
      <c r="AM469" s="157"/>
      <c r="AN469" s="154"/>
      <c r="AO469" s="154"/>
      <c r="AP469" s="154"/>
      <c r="AQ469" s="154"/>
      <c r="AR469" s="154"/>
      <c r="AS469" s="154"/>
      <c r="AT469" s="185"/>
      <c r="AU469" s="154"/>
      <c r="AV469" s="185"/>
      <c r="AW469" s="154"/>
      <c r="AX469" s="158"/>
      <c r="AY469" s="159"/>
      <c r="AZ469" s="154"/>
      <c r="BA469" s="154"/>
      <c r="BB469" s="154"/>
      <c r="BC469" s="154"/>
      <c r="BD469" s="160"/>
      <c r="BE469" s="154"/>
      <c r="BF469" s="154"/>
      <c r="BG469" s="154"/>
      <c r="BH469" s="154"/>
      <c r="BI469" s="160"/>
      <c r="BK469" s="162"/>
      <c r="BL469" s="150"/>
      <c r="BM469" s="162"/>
      <c r="BN469" s="162"/>
      <c r="BO469" s="162"/>
      <c r="BP469" s="162"/>
      <c r="BQ469" s="162"/>
      <c r="BR469" s="162"/>
      <c r="BS469" s="162"/>
      <c r="BT469" s="162"/>
      <c r="BU469" s="162"/>
      <c r="BV469" s="162"/>
      <c r="BW469" s="162"/>
      <c r="BX469" s="162"/>
      <c r="BY469" s="162"/>
      <c r="BZ469" s="162"/>
      <c r="CA469" s="162"/>
      <c r="CB469" s="162"/>
      <c r="CC469" s="162"/>
      <c r="CD469" s="162"/>
      <c r="CE469" s="162"/>
      <c r="CF469" s="162"/>
      <c r="CG469" s="162"/>
      <c r="CH469" s="162"/>
      <c r="CI469" s="162"/>
      <c r="CJ469" s="162"/>
      <c r="CK469" s="162"/>
      <c r="CL469" s="162"/>
      <c r="CM469" s="162"/>
      <c r="CN469" s="162"/>
      <c r="CO469" s="162"/>
    </row>
    <row r="470" spans="1:93" s="111" customFormat="1">
      <c r="A470" s="113">
        <v>154</v>
      </c>
      <c r="B470" s="113">
        <v>40010001</v>
      </c>
      <c r="C470" s="126" t="s">
        <v>179</v>
      </c>
      <c r="D470" s="126" t="s">
        <v>186</v>
      </c>
      <c r="E470" s="126" t="s">
        <v>183</v>
      </c>
      <c r="F470" s="126" t="s">
        <v>181</v>
      </c>
      <c r="G470" s="113">
        <v>15</v>
      </c>
      <c r="H470" s="113">
        <v>4</v>
      </c>
      <c r="I470" s="113" t="s">
        <v>283</v>
      </c>
      <c r="J470" s="113">
        <v>5</v>
      </c>
      <c r="K470" s="114">
        <f>IF(J470=0,0,IF(J470&lt;10,1,IF(MOD(J470,30)&lt;10,ROUNDDOWN(J470/30,0),ROUNDUP(J470/30,0))))</f>
        <v>1</v>
      </c>
      <c r="L470" s="113">
        <v>11</v>
      </c>
      <c r="M470" s="114">
        <f>IF(L470=0,0,IF(L470&lt;10,1,IF(MOD(L470,30)&lt;10,ROUNDDOWN(L470/30,0),ROUNDUP(L470/30,0))))</f>
        <v>1</v>
      </c>
      <c r="N470" s="113">
        <v>20</v>
      </c>
      <c r="O470" s="114">
        <f>IF(N470=0,0,IF(N470&lt;10,1,IF(MOD(N470,30)&lt;10,ROUNDDOWN(N470/30,0),ROUNDUP(N470/30,0))))</f>
        <v>1</v>
      </c>
      <c r="P470" s="113">
        <v>13</v>
      </c>
      <c r="Q470" s="114">
        <f>IF(P470=0,0,IF(P470&lt;10,1,IF(MOD(P470,40)&lt;10,ROUNDDOWN(P470/40,0),ROUNDUP(P470/40,0))))</f>
        <v>1</v>
      </c>
      <c r="R470" s="113">
        <v>6</v>
      </c>
      <c r="S470" s="114">
        <f>IF(R470=0,0,IF(R470&lt;10,1,IF(MOD(R470,40)&lt;10,ROUNDDOWN(R470/40,0),ROUNDUP(R470/40,0))))</f>
        <v>1</v>
      </c>
      <c r="T470" s="113">
        <v>16</v>
      </c>
      <c r="U470" s="114">
        <f>IF(T470=0,0,IF(T470&lt;10,1,IF(MOD(T470,40)&lt;10,ROUNDDOWN(T470/40,0),ROUNDUP(T470/40,0))))</f>
        <v>1</v>
      </c>
      <c r="V470" s="113">
        <v>15</v>
      </c>
      <c r="W470" s="114">
        <f>IF(V470=0,0,IF(V470&lt;10,1,IF(MOD(V470,40)&lt;10,ROUNDDOWN(V470/40,0),ROUNDUP(V470/40,0))))</f>
        <v>1</v>
      </c>
      <c r="X470" s="113">
        <v>13</v>
      </c>
      <c r="Y470" s="114">
        <f>IF(X470=0,0,IF(X470&lt;10,1,IF(MOD(X470,40)&lt;10,ROUNDDOWN(X470/40,0),ROUNDUP(X470/40,0))))</f>
        <v>1</v>
      </c>
      <c r="Z470" s="113">
        <v>12</v>
      </c>
      <c r="AA470" s="114">
        <f>IF(Z470=0,0,IF(Z470&lt;10,1,IF(MOD(Z470,40)&lt;10,ROUNDDOWN(Z470/40,0),ROUNDUP(Z470/40,0))))</f>
        <v>1</v>
      </c>
      <c r="AB470" s="113"/>
      <c r="AC470" s="114">
        <f>IF(AB470=0,0,IF(AB470&lt;10,1,IF(MOD(AB470,40)&lt;10,ROUNDDOWN(AB470/40,0),ROUNDUP(AB470/40,0))))</f>
        <v>0</v>
      </c>
      <c r="AD470" s="113"/>
      <c r="AE470" s="114">
        <f>IF(AD470=0,0,IF(AD470&lt;10,1,IF(MOD(AD470,40)&lt;10,ROUNDDOWN(AD470/40,0),ROUNDUP(AD470/40,0))))</f>
        <v>0</v>
      </c>
      <c r="AF470" s="114"/>
      <c r="AG470" s="114">
        <f>IF(AF470=0,0,IF(AF470&lt;10,1,IF(MOD(AF470,40)&lt;10,ROUNDDOWN(AF470/40,0),ROUNDUP(AF470/40,0))))</f>
        <v>0</v>
      </c>
      <c r="AH470" s="113"/>
      <c r="AI470" s="114">
        <f>IF(AH470=0,0,IF(AH470&lt;10,1,IF(MOD(AH470,40)&lt;10,ROUNDDOWN(AH470/40,0),ROUNDUP(AH470/40,0))))</f>
        <v>0</v>
      </c>
      <c r="AJ470" s="113"/>
      <c r="AK470" s="114">
        <f>IF(AJ470=0,0,IF(AJ470&lt;10,1,IF(MOD(AJ470,40)&lt;10,ROUNDDOWN(AJ470/40,0),ROUNDUP(AJ470/40,0))))</f>
        <v>0</v>
      </c>
      <c r="AL470" s="113"/>
      <c r="AM470" s="114">
        <f>IF(AL470=0,0,IF(AL470&lt;10,1,IF(MOD(AL470,40)&lt;10,ROUNDDOWN(AL470/40,0),ROUNDUP(AL470/40,0))))</f>
        <v>0</v>
      </c>
      <c r="AN470" s="113">
        <f>SUM(J470+L470+N470+P470+R470+T470+V470+X470+Z470+AB470+AD470+AF470+AH470+AJ470+AL470)</f>
        <v>111</v>
      </c>
      <c r="AO470" s="113">
        <f>SUM(K470+M470+O470+Q470+S470+U470+W470+Y470+AA470+AC470+AE470+AG470+AI470+AK470+AM470)</f>
        <v>9</v>
      </c>
      <c r="AP470" s="113">
        <v>1</v>
      </c>
      <c r="AQ470" s="113">
        <v>9</v>
      </c>
      <c r="AR470" s="113">
        <f>SUM(AP470:AQ470)</f>
        <v>10</v>
      </c>
      <c r="AS470" s="142">
        <v>1</v>
      </c>
      <c r="AT470" s="185">
        <v>0</v>
      </c>
      <c r="AU470" s="142">
        <v>9</v>
      </c>
      <c r="AV470" s="185">
        <v>0</v>
      </c>
      <c r="AW470" s="142">
        <f>SUM(AS470:AV470)</f>
        <v>10</v>
      </c>
      <c r="AX470" s="128">
        <f>IF(AN470&lt;=0,0,IF(AN470&lt;=359,1,IF(AN470&lt;=719,2,IF(AN470&lt;=1079,3,IF(AN470&lt;=1679,4,IF(AN470&lt;=1680,5,IF(AN470&lt;=1680,1,5)))))))</f>
        <v>1</v>
      </c>
      <c r="AY470" s="129">
        <f>IF(AN470&gt;120,ROUND(((((K470+M470+O470)*30)+(J470+L470+N470))/50+(((Q470+S470+U470+W470+Y470+AA470)*40)+(P470+R470+T470+V470+X470+Z470))/50+(AC470+AE470+AG470+AI470+AK470+AM470)*2),0),IF((J470+L470+N470+P470+R470+T470+V470+X470+Z470)&lt;=0,0,IF((J470+L470+N470+P470+R470+T470+V470+X470+Z470)&lt;=20,1,IF((J470+L470+N470+P470+R470+T470+V470+X470+Z470)&lt;=40,2,IF((J470+L470+N470+P470+R470+T470+V470+X470+Z470)&lt;=60,3,IF((J470+L470+N470+P470+R470+T470+V470+X470+Z470)&lt;=80,4,IF((J470+L470+N470+P470+R470+T470+V470+X470+Z470)&lt;=100,5,IF((J470+L470+N470+P470+R470+T470+V470+X470+Z470)&lt;=120,6,0)))))))+((AC470+AE470+AG470+AI470+AK470+AM470)*2))</f>
        <v>6</v>
      </c>
      <c r="AZ470" s="113">
        <f>SUM(AX470:AY470)</f>
        <v>7</v>
      </c>
      <c r="BA470" s="113">
        <f>SUM(AP470)-AX470</f>
        <v>0</v>
      </c>
      <c r="BB470" s="113">
        <f>SUM(AQ470)-AY470</f>
        <v>3</v>
      </c>
      <c r="BC470" s="113">
        <f>SUM(AR470)-AZ470</f>
        <v>3</v>
      </c>
      <c r="BD470" s="130">
        <f>SUM(BC470)/AZ470*100</f>
        <v>42.857142857142854</v>
      </c>
      <c r="BE470" s="113">
        <v>0</v>
      </c>
      <c r="BF470" s="113"/>
      <c r="BG470" s="113"/>
      <c r="BH470" s="113">
        <f>SUM(BC470)-BE470-BF470+BG470</f>
        <v>3</v>
      </c>
      <c r="BI470" s="130">
        <f>SUM(BH470)/AZ470*100</f>
        <v>42.857142857142854</v>
      </c>
      <c r="BK470" s="112"/>
      <c r="BL470" s="150"/>
      <c r="BM470" s="112"/>
      <c r="BN470" s="112"/>
      <c r="BO470" s="112"/>
      <c r="BP470" s="112"/>
      <c r="BQ470" s="112"/>
      <c r="BR470" s="112"/>
      <c r="BS470" s="112"/>
      <c r="BT470" s="112"/>
      <c r="BU470" s="112"/>
      <c r="BV470" s="112"/>
      <c r="BW470" s="112"/>
      <c r="BX470" s="112"/>
      <c r="BY470" s="112"/>
      <c r="BZ470" s="112"/>
      <c r="CA470" s="112"/>
      <c r="CB470" s="112"/>
      <c r="CC470" s="112"/>
      <c r="CD470" s="112"/>
      <c r="CE470" s="112"/>
      <c r="CF470" s="112"/>
      <c r="CG470" s="112"/>
      <c r="CH470" s="112"/>
      <c r="CI470" s="112"/>
      <c r="CJ470" s="112"/>
      <c r="CK470" s="112"/>
      <c r="CL470" s="112"/>
      <c r="CM470" s="112"/>
      <c r="CN470" s="112"/>
      <c r="CO470" s="112"/>
    </row>
    <row r="471" spans="1:93" s="161" customFormat="1">
      <c r="A471" s="154"/>
      <c r="B471" s="154"/>
      <c r="C471" s="155" t="s">
        <v>369</v>
      </c>
      <c r="D471" s="155"/>
      <c r="E471" s="155"/>
      <c r="F471" s="155"/>
      <c r="G471" s="154"/>
      <c r="H471" s="154"/>
      <c r="I471" s="154"/>
      <c r="J471" s="156" t="s">
        <v>418</v>
      </c>
      <c r="K471" s="157"/>
      <c r="L471" s="154"/>
      <c r="M471" s="157"/>
      <c r="N471" s="154"/>
      <c r="O471" s="157"/>
      <c r="P471" s="154"/>
      <c r="Q471" s="157"/>
      <c r="R471" s="154"/>
      <c r="S471" s="157"/>
      <c r="T471" s="154"/>
      <c r="U471" s="157"/>
      <c r="V471" s="154"/>
      <c r="W471" s="157"/>
      <c r="X471" s="154"/>
      <c r="Y471" s="157"/>
      <c r="Z471" s="154"/>
      <c r="AA471" s="157"/>
      <c r="AB471" s="154"/>
      <c r="AC471" s="157"/>
      <c r="AD471" s="154"/>
      <c r="AE471" s="157"/>
      <c r="AF471" s="157"/>
      <c r="AG471" s="157"/>
      <c r="AH471" s="154"/>
      <c r="AI471" s="157"/>
      <c r="AJ471" s="154"/>
      <c r="AK471" s="157"/>
      <c r="AL471" s="154"/>
      <c r="AM471" s="157"/>
      <c r="AN471" s="154"/>
      <c r="AO471" s="154"/>
      <c r="AP471" s="154"/>
      <c r="AQ471" s="154"/>
      <c r="AR471" s="154"/>
      <c r="AS471" s="154"/>
      <c r="AT471" s="185"/>
      <c r="AU471" s="154"/>
      <c r="AV471" s="185"/>
      <c r="AW471" s="154"/>
      <c r="AX471" s="158"/>
      <c r="AY471" s="159"/>
      <c r="AZ471" s="154"/>
      <c r="BA471" s="154"/>
      <c r="BB471" s="154"/>
      <c r="BC471" s="154"/>
      <c r="BD471" s="160"/>
      <c r="BE471" s="154"/>
      <c r="BF471" s="154"/>
      <c r="BG471" s="154"/>
      <c r="BH471" s="154"/>
      <c r="BI471" s="160"/>
      <c r="BK471" s="162"/>
      <c r="BL471" s="150"/>
      <c r="BM471" s="162"/>
      <c r="BN471" s="162"/>
      <c r="BO471" s="162"/>
      <c r="BP471" s="162"/>
      <c r="BQ471" s="162"/>
      <c r="BR471" s="162"/>
      <c r="BS471" s="162"/>
      <c r="BT471" s="162"/>
      <c r="BU471" s="162"/>
      <c r="BV471" s="162"/>
      <c r="BW471" s="162"/>
      <c r="BX471" s="162"/>
      <c r="BY471" s="162"/>
      <c r="BZ471" s="162"/>
      <c r="CA471" s="162"/>
      <c r="CB471" s="162"/>
      <c r="CC471" s="162"/>
      <c r="CD471" s="162"/>
      <c r="CE471" s="162"/>
      <c r="CF471" s="162"/>
      <c r="CG471" s="162"/>
      <c r="CH471" s="162"/>
      <c r="CI471" s="162"/>
      <c r="CJ471" s="162"/>
      <c r="CK471" s="162"/>
      <c r="CL471" s="162"/>
      <c r="CM471" s="162"/>
      <c r="CN471" s="162"/>
      <c r="CO471" s="162"/>
    </row>
    <row r="472" spans="1:93" s="161" customFormat="1">
      <c r="A472" s="154"/>
      <c r="B472" s="168"/>
      <c r="C472" s="169" t="s">
        <v>513</v>
      </c>
      <c r="D472" s="169"/>
      <c r="E472" s="169"/>
      <c r="F472" s="169"/>
      <c r="G472" s="168"/>
      <c r="H472" s="168"/>
      <c r="I472" s="168"/>
      <c r="J472" s="170" t="s">
        <v>669</v>
      </c>
      <c r="K472" s="171"/>
      <c r="L472" s="168"/>
      <c r="M472" s="171"/>
      <c r="N472" s="168"/>
      <c r="O472" s="171"/>
      <c r="P472" s="168"/>
      <c r="Q472" s="171"/>
      <c r="R472" s="168"/>
      <c r="S472" s="171"/>
      <c r="T472" s="168"/>
      <c r="U472" s="171"/>
      <c r="V472" s="168"/>
      <c r="W472" s="171"/>
      <c r="X472" s="168"/>
      <c r="Y472" s="171"/>
      <c r="Z472" s="168"/>
      <c r="AA472" s="171"/>
      <c r="AB472" s="168"/>
      <c r="AC472" s="171"/>
      <c r="AD472" s="168"/>
      <c r="AE472" s="171"/>
      <c r="AF472" s="171"/>
      <c r="AG472" s="171"/>
      <c r="AH472" s="168"/>
      <c r="AI472" s="171"/>
      <c r="AJ472" s="168"/>
      <c r="AK472" s="171"/>
      <c r="AL472" s="168"/>
      <c r="AM472" s="171"/>
      <c r="AN472" s="168"/>
      <c r="AO472" s="168"/>
      <c r="AP472" s="168"/>
      <c r="AQ472" s="168"/>
      <c r="AR472" s="168"/>
      <c r="AS472" s="168"/>
      <c r="AT472" s="186"/>
      <c r="AU472" s="168"/>
      <c r="AV472" s="186"/>
      <c r="AW472" s="168"/>
      <c r="AX472" s="172"/>
      <c r="AY472" s="173"/>
      <c r="AZ472" s="168"/>
      <c r="BA472" s="168"/>
      <c r="BB472" s="168"/>
      <c r="BC472" s="168"/>
      <c r="BD472" s="174"/>
      <c r="BE472" s="168"/>
      <c r="BF472" s="168"/>
      <c r="BG472" s="168"/>
      <c r="BH472" s="168"/>
      <c r="BI472" s="174"/>
      <c r="BK472" s="162"/>
      <c r="BL472" s="150"/>
      <c r="BM472" s="162"/>
      <c r="BN472" s="162"/>
      <c r="BO472" s="162"/>
      <c r="BP472" s="162"/>
      <c r="BQ472" s="162"/>
      <c r="BR472" s="162"/>
      <c r="BS472" s="162"/>
      <c r="BT472" s="162"/>
      <c r="BU472" s="162"/>
      <c r="BV472" s="162"/>
      <c r="BW472" s="162"/>
      <c r="BX472" s="162"/>
      <c r="BY472" s="162"/>
      <c r="BZ472" s="162"/>
      <c r="CA472" s="162"/>
      <c r="CB472" s="162"/>
      <c r="CC472" s="162"/>
      <c r="CD472" s="162"/>
      <c r="CE472" s="162"/>
      <c r="CF472" s="162"/>
      <c r="CG472" s="162"/>
      <c r="CH472" s="162"/>
      <c r="CI472" s="162"/>
      <c r="CJ472" s="162"/>
      <c r="CK472" s="162"/>
      <c r="CL472" s="162"/>
      <c r="CM472" s="162"/>
      <c r="CN472" s="162"/>
      <c r="CO472" s="162"/>
    </row>
    <row r="473" spans="1:93" s="149" customFormat="1">
      <c r="A473" s="142">
        <v>155</v>
      </c>
      <c r="B473" s="142">
        <v>40010095</v>
      </c>
      <c r="C473" s="143" t="s">
        <v>497</v>
      </c>
      <c r="D473" s="143" t="s">
        <v>197</v>
      </c>
      <c r="E473" s="143" t="s">
        <v>183</v>
      </c>
      <c r="F473" s="143" t="s">
        <v>181</v>
      </c>
      <c r="G473" s="142">
        <v>12</v>
      </c>
      <c r="H473" s="142">
        <v>2</v>
      </c>
      <c r="I473" s="142" t="s">
        <v>283</v>
      </c>
      <c r="J473" s="142"/>
      <c r="K473" s="145">
        <f>IF(J473=0,0,IF(J473&lt;10,1,IF(MOD(J473,30)&lt;10,ROUNDDOWN(J473/30,0),ROUNDUP(J473/30,0))))</f>
        <v>0</v>
      </c>
      <c r="L473" s="142"/>
      <c r="M473" s="145">
        <f>IF(L473=0,0,IF(L473&lt;10,1,IF(MOD(L473,30)&lt;10,ROUNDDOWN(L473/30,0),ROUNDUP(L473/30,0))))</f>
        <v>0</v>
      </c>
      <c r="N473" s="142"/>
      <c r="O473" s="145">
        <f>IF(N473=0,0,IF(N473&lt;10,1,IF(MOD(N473,30)&lt;10,ROUNDDOWN(N473/30,0),ROUNDUP(N473/30,0))))</f>
        <v>0</v>
      </c>
      <c r="P473" s="142"/>
      <c r="Q473" s="145">
        <f>IF(P473=0,0,IF(P473&lt;10,1,IF(MOD(P473,40)&lt;10,ROUNDDOWN(P473/40,0),ROUNDUP(P473/40,0))))</f>
        <v>0</v>
      </c>
      <c r="R473" s="142"/>
      <c r="S473" s="145">
        <f>IF(R473=0,0,IF(R473&lt;10,1,IF(MOD(R473,40)&lt;10,ROUNDDOWN(R473/40,0),ROUNDUP(R473/40,0))))</f>
        <v>0</v>
      </c>
      <c r="T473" s="142"/>
      <c r="U473" s="145">
        <f>IF(T473=0,0,IF(T473&lt;10,1,IF(MOD(T473,40)&lt;10,ROUNDDOWN(T473/40,0),ROUNDUP(T473/40,0))))</f>
        <v>0</v>
      </c>
      <c r="V473" s="142"/>
      <c r="W473" s="145">
        <f>IF(V473=0,0,IF(V473&lt;10,1,IF(MOD(V473,40)&lt;10,ROUNDDOWN(V473/40,0),ROUNDUP(V473/40,0))))</f>
        <v>0</v>
      </c>
      <c r="X473" s="142"/>
      <c r="Y473" s="145">
        <f>IF(X473=0,0,IF(X473&lt;10,1,IF(MOD(X473,40)&lt;10,ROUNDDOWN(X473/40,0),ROUNDUP(X473/40,0))))</f>
        <v>0</v>
      </c>
      <c r="Z473" s="142"/>
      <c r="AA473" s="145">
        <f>IF(Z473=0,0,IF(Z473&lt;10,1,IF(MOD(Z473,40)&lt;10,ROUNDDOWN(Z473/40,0),ROUNDUP(Z473/40,0))))</f>
        <v>0</v>
      </c>
      <c r="AB473" s="142"/>
      <c r="AC473" s="145">
        <f>IF(AB473=0,0,IF(AB473&lt;10,1,IF(MOD(AB473,40)&lt;10,ROUNDDOWN(AB473/40,0),ROUNDUP(AB473/40,0))))</f>
        <v>0</v>
      </c>
      <c r="AD473" s="142"/>
      <c r="AE473" s="145">
        <f>IF(AD473=0,0,IF(AD473&lt;10,1,IF(MOD(AD473,40)&lt;10,ROUNDDOWN(AD473/40,0),ROUNDUP(AD473/40,0))))</f>
        <v>0</v>
      </c>
      <c r="AF473" s="145"/>
      <c r="AG473" s="145">
        <f>IF(AF473=0,0,IF(AF473&lt;10,1,IF(MOD(AF473,40)&lt;10,ROUNDDOWN(AF473/40,0),ROUNDUP(AF473/40,0))))</f>
        <v>0</v>
      </c>
      <c r="AH473" s="142"/>
      <c r="AI473" s="145">
        <f>IF(AH473=0,0,IF(AH473&lt;10,1,IF(MOD(AH473,40)&lt;10,ROUNDDOWN(AH473/40,0),ROUNDUP(AH473/40,0))))</f>
        <v>0</v>
      </c>
      <c r="AJ473" s="142"/>
      <c r="AK473" s="145">
        <f>IF(AJ473=0,0,IF(AJ473&lt;10,1,IF(MOD(AJ473,40)&lt;10,ROUNDDOWN(AJ473/40,0),ROUNDUP(AJ473/40,0))))</f>
        <v>0</v>
      </c>
      <c r="AL473" s="142"/>
      <c r="AM473" s="145">
        <f>IF(AL473=0,0,IF(AL473&lt;10,1,IF(MOD(AL473,40)&lt;10,ROUNDDOWN(AL473/40,0),ROUNDUP(AL473/40,0))))</f>
        <v>0</v>
      </c>
      <c r="AN473" s="142">
        <f t="shared" ref="AN473:AO475" si="48">SUM(J473+L473+N473+P473+R473+T473+V473+X473+Z473+AB473+AD473+AF473+AH473+AJ473+AL473)</f>
        <v>0</v>
      </c>
      <c r="AO473" s="142">
        <f t="shared" si="48"/>
        <v>0</v>
      </c>
      <c r="AP473" s="142">
        <v>1</v>
      </c>
      <c r="AQ473" s="142">
        <v>2</v>
      </c>
      <c r="AR473" s="142">
        <f>SUM(AP473:AQ473)</f>
        <v>3</v>
      </c>
      <c r="AS473" s="142">
        <v>0</v>
      </c>
      <c r="AT473" s="185">
        <v>1</v>
      </c>
      <c r="AU473" s="142">
        <v>2</v>
      </c>
      <c r="AV473" s="185">
        <v>0</v>
      </c>
      <c r="AW473" s="142">
        <f>SUM(AS473:AV473)</f>
        <v>3</v>
      </c>
      <c r="AX473" s="146">
        <f>IF(AN473&lt;=0,0,IF(AN473&lt;=359,1,IF(AN473&lt;=719,2,IF(AN473&lt;=1079,3,IF(AN473&lt;=1679,4,IF(AN473&lt;=1680,5,IF(AN473&lt;=1680,1,5)))))))</f>
        <v>0</v>
      </c>
      <c r="AY473" s="147">
        <f>IF(AN473&gt;120,ROUND(((((K473+M473+O473)*30)+(J473+L473+N473))/50+(((Q473+S473+U473+W473+Y473+AA473)*40)+(P473+R473+T473+V473+X473+Z473))/50+(AC473+AE473+AG473+AI473+AK473+AM473)*2),0),IF((J473+L473+N473+P473+R473+T473+V473+X473+Z473)&lt;=0,0,IF((J473+L473+N473+P473+R473+T473+V473+X473+Z473)&lt;=20,1,IF((J473+L473+N473+P473+R473+T473+V473+X473+Z473)&lt;=40,2,IF((J473+L473+N473+P473+R473+T473+V473+X473+Z473)&lt;=60,3,IF((J473+L473+N473+P473+R473+T473+V473+X473+Z473)&lt;=80,4,IF((J473+L473+N473+P473+R473+T473+V473+X473+Z473)&lt;=100,5,IF((J473+L473+N473+P473+R473+T473+V473+X473+Z473)&lt;=120,6,0)))))))+((AC473+AE473+AG473+AI473+AK473+AM473)*2))</f>
        <v>0</v>
      </c>
      <c r="AZ473" s="142">
        <f>SUM(AX473:AY473)</f>
        <v>0</v>
      </c>
      <c r="BA473" s="142">
        <f>SUM(AP473)-AX473</f>
        <v>1</v>
      </c>
      <c r="BB473" s="142">
        <f>SUM(AQ473)-AY473</f>
        <v>2</v>
      </c>
      <c r="BC473" s="142">
        <f>SUM(AR473)-AZ473</f>
        <v>3</v>
      </c>
      <c r="BD473" s="148" t="e">
        <f>SUM(BC473)/AZ473*100</f>
        <v>#DIV/0!</v>
      </c>
      <c r="BE473" s="142">
        <v>1</v>
      </c>
      <c r="BF473" s="142"/>
      <c r="BG473" s="142"/>
      <c r="BH473" s="142">
        <f>SUM(BC473)-BE473-BF473+BG473</f>
        <v>2</v>
      </c>
      <c r="BI473" s="148" t="e">
        <f>SUM(BH473)/AZ473*100</f>
        <v>#DIV/0!</v>
      </c>
      <c r="BK473" s="150"/>
      <c r="BL473" s="150"/>
      <c r="BM473" s="150"/>
      <c r="BN473" s="150"/>
      <c r="BO473" s="150"/>
      <c r="BP473" s="150"/>
      <c r="BQ473" s="150"/>
      <c r="BR473" s="150"/>
      <c r="BS473" s="150"/>
      <c r="BT473" s="150"/>
      <c r="BU473" s="150"/>
      <c r="BV473" s="150"/>
      <c r="BW473" s="150"/>
      <c r="BX473" s="150"/>
      <c r="BY473" s="150"/>
      <c r="BZ473" s="150"/>
      <c r="CA473" s="150"/>
      <c r="CB473" s="150"/>
      <c r="CC473" s="150"/>
      <c r="CD473" s="150"/>
      <c r="CE473" s="150"/>
      <c r="CF473" s="150"/>
      <c r="CG473" s="150"/>
      <c r="CH473" s="150"/>
      <c r="CI473" s="150"/>
      <c r="CJ473" s="150"/>
      <c r="CK473" s="150"/>
      <c r="CL473" s="150"/>
      <c r="CM473" s="150"/>
      <c r="CN473" s="150"/>
      <c r="CO473" s="150"/>
    </row>
    <row r="474" spans="1:93" s="149" customFormat="1">
      <c r="A474" s="142"/>
      <c r="B474" s="142"/>
      <c r="C474" s="155" t="s">
        <v>513</v>
      </c>
      <c r="D474" s="143"/>
      <c r="E474" s="143"/>
      <c r="F474" s="143"/>
      <c r="G474" s="142"/>
      <c r="H474" s="142"/>
      <c r="I474" s="142"/>
      <c r="J474" s="156" t="s">
        <v>671</v>
      </c>
      <c r="K474" s="145"/>
      <c r="L474" s="142"/>
      <c r="M474" s="145"/>
      <c r="N474" s="142"/>
      <c r="O474" s="145"/>
      <c r="P474" s="142"/>
      <c r="Q474" s="145"/>
      <c r="R474" s="142"/>
      <c r="S474" s="145"/>
      <c r="T474" s="142"/>
      <c r="U474" s="145"/>
      <c r="V474" s="142"/>
      <c r="W474" s="145"/>
      <c r="X474" s="142"/>
      <c r="Y474" s="145"/>
      <c r="Z474" s="142"/>
      <c r="AA474" s="145"/>
      <c r="AB474" s="142"/>
      <c r="AC474" s="145"/>
      <c r="AD474" s="142"/>
      <c r="AE474" s="145"/>
      <c r="AF474" s="145"/>
      <c r="AG474" s="145"/>
      <c r="AH474" s="142"/>
      <c r="AI474" s="145"/>
      <c r="AJ474" s="142"/>
      <c r="AK474" s="145"/>
      <c r="AL474" s="142"/>
      <c r="AM474" s="145"/>
      <c r="AN474" s="142"/>
      <c r="AO474" s="142"/>
      <c r="AP474" s="142"/>
      <c r="AQ474" s="142"/>
      <c r="AR474" s="142"/>
      <c r="AS474" s="142"/>
      <c r="AT474" s="185"/>
      <c r="AU474" s="142"/>
      <c r="AV474" s="185"/>
      <c r="AW474" s="142"/>
      <c r="AX474" s="146"/>
      <c r="AY474" s="147"/>
      <c r="AZ474" s="142"/>
      <c r="BA474" s="142"/>
      <c r="BB474" s="142"/>
      <c r="BC474" s="142"/>
      <c r="BD474" s="148"/>
      <c r="BE474" s="142"/>
      <c r="BF474" s="142"/>
      <c r="BG474" s="142"/>
      <c r="BH474" s="142"/>
      <c r="BI474" s="148"/>
      <c r="BK474" s="150"/>
      <c r="BL474" s="150"/>
      <c r="BM474" s="150"/>
      <c r="BN474" s="150"/>
      <c r="BO474" s="150"/>
      <c r="BP474" s="150"/>
      <c r="BQ474" s="150"/>
      <c r="BR474" s="150"/>
      <c r="BS474" s="150"/>
      <c r="BT474" s="150"/>
      <c r="BU474" s="150"/>
      <c r="BV474" s="150"/>
      <c r="BW474" s="150"/>
      <c r="BX474" s="150"/>
      <c r="BY474" s="150"/>
      <c r="BZ474" s="150"/>
      <c r="CA474" s="150"/>
      <c r="CB474" s="150"/>
      <c r="CC474" s="150"/>
      <c r="CD474" s="150"/>
      <c r="CE474" s="150"/>
      <c r="CF474" s="150"/>
      <c r="CG474" s="150"/>
      <c r="CH474" s="150"/>
      <c r="CI474" s="150"/>
      <c r="CJ474" s="150"/>
      <c r="CK474" s="150"/>
      <c r="CL474" s="150"/>
      <c r="CM474" s="150"/>
      <c r="CN474" s="150"/>
      <c r="CO474" s="150"/>
    </row>
    <row r="475" spans="1:93" s="149" customFormat="1">
      <c r="A475" s="142">
        <v>156</v>
      </c>
      <c r="B475" s="142">
        <v>40010089</v>
      </c>
      <c r="C475" s="143" t="s">
        <v>496</v>
      </c>
      <c r="D475" s="143" t="s">
        <v>197</v>
      </c>
      <c r="E475" s="143" t="s">
        <v>183</v>
      </c>
      <c r="F475" s="143" t="s">
        <v>181</v>
      </c>
      <c r="G475" s="142">
        <v>10</v>
      </c>
      <c r="H475" s="142">
        <v>2</v>
      </c>
      <c r="I475" s="142" t="s">
        <v>283</v>
      </c>
      <c r="J475" s="142"/>
      <c r="K475" s="145">
        <f>IF(J475=0,0,IF(J475&lt;10,1,IF(MOD(J475,30)&lt;10,ROUNDDOWN(J475/30,0),ROUNDUP(J475/30,0))))</f>
        <v>0</v>
      </c>
      <c r="L475" s="142"/>
      <c r="M475" s="145">
        <f>IF(L475=0,0,IF(L475&lt;10,1,IF(MOD(L475,30)&lt;10,ROUNDDOWN(L475/30,0),ROUNDUP(L475/30,0))))</f>
        <v>0</v>
      </c>
      <c r="N475" s="142"/>
      <c r="O475" s="145">
        <f>IF(N475=0,0,IF(N475&lt;10,1,IF(MOD(N475,30)&lt;10,ROUNDDOWN(N475/30,0),ROUNDUP(N475/30,0))))</f>
        <v>0</v>
      </c>
      <c r="P475" s="142"/>
      <c r="Q475" s="145">
        <f>IF(P475=0,0,IF(P475&lt;10,1,IF(MOD(P475,40)&lt;10,ROUNDDOWN(P475/40,0),ROUNDUP(P475/40,0))))</f>
        <v>0</v>
      </c>
      <c r="R475" s="142"/>
      <c r="S475" s="145">
        <f>IF(R475=0,0,IF(R475&lt;10,1,IF(MOD(R475,40)&lt;10,ROUNDDOWN(R475/40,0),ROUNDUP(R475/40,0))))</f>
        <v>0</v>
      </c>
      <c r="T475" s="142"/>
      <c r="U475" s="145">
        <f>IF(T475=0,0,IF(T475&lt;10,1,IF(MOD(T475,40)&lt;10,ROUNDDOWN(T475/40,0),ROUNDUP(T475/40,0))))</f>
        <v>0</v>
      </c>
      <c r="V475" s="142"/>
      <c r="W475" s="145">
        <f>IF(V475=0,0,IF(V475&lt;10,1,IF(MOD(V475,40)&lt;10,ROUNDDOWN(V475/40,0),ROUNDUP(V475/40,0))))</f>
        <v>0</v>
      </c>
      <c r="X475" s="142"/>
      <c r="Y475" s="145">
        <f>IF(X475=0,0,IF(X475&lt;10,1,IF(MOD(X475,40)&lt;10,ROUNDDOWN(X475/40,0),ROUNDUP(X475/40,0))))</f>
        <v>0</v>
      </c>
      <c r="Z475" s="142"/>
      <c r="AA475" s="145">
        <f>IF(Z475=0,0,IF(Z475&lt;10,1,IF(MOD(Z475,40)&lt;10,ROUNDDOWN(Z475/40,0),ROUNDUP(Z475/40,0))))</f>
        <v>0</v>
      </c>
      <c r="AB475" s="142"/>
      <c r="AC475" s="145">
        <f>IF(AB475=0,0,IF(AB475&lt;10,1,IF(MOD(AB475,40)&lt;10,ROUNDDOWN(AB475/40,0),ROUNDUP(AB475/40,0))))</f>
        <v>0</v>
      </c>
      <c r="AD475" s="142"/>
      <c r="AE475" s="145">
        <f>IF(AD475=0,0,IF(AD475&lt;10,1,IF(MOD(AD475,40)&lt;10,ROUNDDOWN(AD475/40,0),ROUNDUP(AD475/40,0))))</f>
        <v>0</v>
      </c>
      <c r="AF475" s="145"/>
      <c r="AG475" s="145">
        <f>IF(AF475=0,0,IF(AF475&lt;10,1,IF(MOD(AF475,40)&lt;10,ROUNDDOWN(AF475/40,0),ROUNDUP(AF475/40,0))))</f>
        <v>0</v>
      </c>
      <c r="AH475" s="142"/>
      <c r="AI475" s="145">
        <f>IF(AH475=0,0,IF(AH475&lt;10,1,IF(MOD(AH475,40)&lt;10,ROUNDDOWN(AH475/40,0),ROUNDUP(AH475/40,0))))</f>
        <v>0</v>
      </c>
      <c r="AJ475" s="142"/>
      <c r="AK475" s="145">
        <f>IF(AJ475=0,0,IF(AJ475&lt;10,1,IF(MOD(AJ475,40)&lt;10,ROUNDDOWN(AJ475/40,0),ROUNDUP(AJ475/40,0))))</f>
        <v>0</v>
      </c>
      <c r="AL475" s="142"/>
      <c r="AM475" s="145">
        <f>IF(AL475=0,0,IF(AL475&lt;10,1,IF(MOD(AL475,40)&lt;10,ROUNDDOWN(AL475/40,0),ROUNDUP(AL475/40,0))))</f>
        <v>0</v>
      </c>
      <c r="AN475" s="142">
        <f t="shared" si="48"/>
        <v>0</v>
      </c>
      <c r="AO475" s="142">
        <f t="shared" si="48"/>
        <v>0</v>
      </c>
      <c r="AP475" s="142">
        <v>1</v>
      </c>
      <c r="AQ475" s="142">
        <v>1</v>
      </c>
      <c r="AR475" s="142">
        <f>SUM(AP475:AQ475)</f>
        <v>2</v>
      </c>
      <c r="AS475" s="142">
        <v>1</v>
      </c>
      <c r="AT475" s="185">
        <v>0</v>
      </c>
      <c r="AU475" s="142">
        <v>1</v>
      </c>
      <c r="AV475" s="185">
        <v>0</v>
      </c>
      <c r="AW475" s="142">
        <f>SUM(AS475:AV475)</f>
        <v>2</v>
      </c>
      <c r="AX475" s="146">
        <f>IF(AN475&lt;=0,0,IF(AN475&lt;=359,1,IF(AN475&lt;=719,2,IF(AN475&lt;=1079,3,IF(AN475&lt;=1679,4,IF(AN475&lt;=1680,5,IF(AN475&lt;=1680,1,5)))))))</f>
        <v>0</v>
      </c>
      <c r="AY475" s="147">
        <f>IF(AN475&gt;120,ROUND(((((K475+M475+O475)*30)+(J475+L475+N475))/50+(((Q475+S475+U475+W475+Y475+AA475)*40)+(P475+R475+T475+V475+X475+Z475))/50+(AC475+AE475+AG475+AI475+AK475+AM475)*2),0),IF((J475+L475+N475+P475+R475+T475+V475+X475+Z475)&lt;=0,0,IF((J475+L475+N475+P475+R475+T475+V475+X475+Z475)&lt;=20,1,IF((J475+L475+N475+P475+R475+T475+V475+X475+Z475)&lt;=40,2,IF((J475+L475+N475+P475+R475+T475+V475+X475+Z475)&lt;=60,3,IF((J475+L475+N475+P475+R475+T475+V475+X475+Z475)&lt;=80,4,IF((J475+L475+N475+P475+R475+T475+V475+X475+Z475)&lt;=100,5,IF((J475+L475+N475+P475+R475+T475+V475+X475+Z475)&lt;=120,6,0)))))))+((AC475+AE475+AG475+AI475+AK475+AM475)*2))</f>
        <v>0</v>
      </c>
      <c r="AZ475" s="142">
        <f>SUM(AX475:AY475)</f>
        <v>0</v>
      </c>
      <c r="BA475" s="142">
        <f>SUM(AP475)-AX475</f>
        <v>1</v>
      </c>
      <c r="BB475" s="142">
        <f>SUM(AQ475)-AY475</f>
        <v>1</v>
      </c>
      <c r="BC475" s="142">
        <f>SUM(AR475)-AZ475</f>
        <v>2</v>
      </c>
      <c r="BD475" s="148" t="e">
        <f>SUM(BC475)/AZ475*100</f>
        <v>#DIV/0!</v>
      </c>
      <c r="BE475" s="142">
        <v>0</v>
      </c>
      <c r="BF475" s="142"/>
      <c r="BG475" s="142"/>
      <c r="BH475" s="142">
        <f>SUM(BC475)-BE475-BF475+BG475</f>
        <v>2</v>
      </c>
      <c r="BI475" s="148" t="e">
        <f>SUM(BH475)/AZ475*100</f>
        <v>#DIV/0!</v>
      </c>
      <c r="BK475" s="150"/>
      <c r="BL475" s="150"/>
      <c r="BM475" s="150"/>
      <c r="BN475" s="150"/>
      <c r="BO475" s="150"/>
      <c r="BP475" s="150"/>
      <c r="BQ475" s="150"/>
      <c r="BR475" s="150"/>
      <c r="BS475" s="150"/>
      <c r="BT475" s="150"/>
      <c r="BU475" s="150"/>
      <c r="BV475" s="150"/>
      <c r="BW475" s="150"/>
      <c r="BX475" s="150"/>
      <c r="BY475" s="150"/>
      <c r="BZ475" s="150"/>
      <c r="CA475" s="150"/>
      <c r="CB475" s="150"/>
      <c r="CC475" s="150"/>
      <c r="CD475" s="150"/>
      <c r="CE475" s="150"/>
      <c r="CF475" s="150"/>
      <c r="CG475" s="150"/>
      <c r="CH475" s="150"/>
      <c r="CI475" s="150"/>
      <c r="CJ475" s="150"/>
      <c r="CK475" s="150"/>
      <c r="CL475" s="150"/>
      <c r="CM475" s="150"/>
      <c r="CN475" s="150"/>
      <c r="CO475" s="150"/>
    </row>
    <row r="476" spans="1:93" s="161" customFormat="1">
      <c r="A476" s="154"/>
      <c r="B476" s="154"/>
      <c r="C476" s="155" t="s">
        <v>513</v>
      </c>
      <c r="D476" s="155"/>
      <c r="E476" s="155"/>
      <c r="F476" s="155"/>
      <c r="G476" s="154"/>
      <c r="H476" s="154"/>
      <c r="I476" s="154"/>
      <c r="J476" s="170" t="s">
        <v>672</v>
      </c>
      <c r="K476" s="157"/>
      <c r="L476" s="168"/>
      <c r="M476" s="157"/>
      <c r="N476" s="168"/>
      <c r="O476" s="157"/>
      <c r="P476" s="168"/>
      <c r="Q476" s="157"/>
      <c r="R476" s="168"/>
      <c r="S476" s="157"/>
      <c r="T476" s="168"/>
      <c r="U476" s="157"/>
      <c r="V476" s="168"/>
      <c r="W476" s="157"/>
      <c r="X476" s="168"/>
      <c r="Y476" s="157"/>
      <c r="Z476" s="168"/>
      <c r="AA476" s="157"/>
      <c r="AB476" s="154"/>
      <c r="AC476" s="157"/>
      <c r="AD476" s="154"/>
      <c r="AE476" s="157"/>
      <c r="AF476" s="157"/>
      <c r="AG476" s="157"/>
      <c r="AH476" s="154"/>
      <c r="AI476" s="157"/>
      <c r="AJ476" s="154"/>
      <c r="AK476" s="157"/>
      <c r="AL476" s="154"/>
      <c r="AM476" s="157"/>
      <c r="AN476" s="154"/>
      <c r="AO476" s="154"/>
      <c r="AP476" s="154"/>
      <c r="AQ476" s="154"/>
      <c r="AR476" s="154"/>
      <c r="AS476" s="154"/>
      <c r="AT476" s="185"/>
      <c r="AU476" s="154"/>
      <c r="AV476" s="185"/>
      <c r="AW476" s="154"/>
      <c r="AX476" s="158"/>
      <c r="AY476" s="159"/>
      <c r="AZ476" s="154"/>
      <c r="BA476" s="154"/>
      <c r="BB476" s="154"/>
      <c r="BC476" s="154"/>
      <c r="BD476" s="160"/>
      <c r="BE476" s="154"/>
      <c r="BF476" s="154"/>
      <c r="BG476" s="154"/>
      <c r="BH476" s="154"/>
      <c r="BI476" s="160"/>
      <c r="BK476" s="162"/>
      <c r="BL476" s="150"/>
      <c r="BM476" s="162"/>
      <c r="BN476" s="162"/>
      <c r="BO476" s="162"/>
      <c r="BP476" s="162"/>
      <c r="BQ476" s="162"/>
      <c r="BR476" s="162"/>
      <c r="BS476" s="162"/>
      <c r="BT476" s="162"/>
      <c r="BU476" s="162"/>
      <c r="BV476" s="162"/>
      <c r="BW476" s="162"/>
      <c r="BX476" s="162"/>
      <c r="BY476" s="162"/>
      <c r="BZ476" s="162"/>
      <c r="CA476" s="162"/>
      <c r="CB476" s="162"/>
      <c r="CC476" s="162"/>
      <c r="CD476" s="162"/>
      <c r="CE476" s="162"/>
      <c r="CF476" s="162"/>
      <c r="CG476" s="162"/>
      <c r="CH476" s="162"/>
      <c r="CI476" s="162"/>
      <c r="CJ476" s="162"/>
      <c r="CK476" s="162"/>
      <c r="CL476" s="162"/>
      <c r="CM476" s="162"/>
      <c r="CN476" s="162"/>
      <c r="CO476" s="162"/>
    </row>
    <row r="477" spans="1:93" s="149" customFormat="1">
      <c r="A477" s="142">
        <v>157</v>
      </c>
      <c r="B477" s="142"/>
      <c r="C477" s="143" t="s">
        <v>498</v>
      </c>
      <c r="D477" s="143" t="s">
        <v>214</v>
      </c>
      <c r="E477" s="143" t="s">
        <v>183</v>
      </c>
      <c r="F477" s="143" t="s">
        <v>181</v>
      </c>
      <c r="G477" s="142"/>
      <c r="H477" s="142">
        <v>4</v>
      </c>
      <c r="I477" s="142" t="s">
        <v>283</v>
      </c>
      <c r="J477" s="144"/>
      <c r="K477" s="145">
        <f t="shared" ref="K477:K479" si="49">IF(J477=0,0,IF(J477&lt;10,1,IF(MOD(J477,30)&lt;10,ROUNDDOWN(J477/30,0),ROUNDUP(J477/30,0))))</f>
        <v>0</v>
      </c>
      <c r="L477" s="144"/>
      <c r="M477" s="145">
        <f t="shared" ref="M477:M479" si="50">IF(L477=0,0,IF(L477&lt;10,1,IF(MOD(L477,30)&lt;10,ROUNDDOWN(L477/30,0),ROUNDUP(L477/30,0))))</f>
        <v>0</v>
      </c>
      <c r="N477" s="144"/>
      <c r="O477" s="145">
        <f t="shared" ref="O477:O479" si="51">IF(N477=0,0,IF(N477&lt;10,1,IF(MOD(N477,30)&lt;10,ROUNDDOWN(N477/30,0),ROUNDUP(N477/30,0))))</f>
        <v>0</v>
      </c>
      <c r="P477" s="144"/>
      <c r="Q477" s="145">
        <f t="shared" ref="Q477:Q479" si="52">IF(P477=0,0,IF(P477&lt;10,1,IF(MOD(P477,40)&lt;10,ROUNDDOWN(P477/40,0),ROUNDUP(P477/40,0))))</f>
        <v>0</v>
      </c>
      <c r="R477" s="144"/>
      <c r="S477" s="145">
        <f t="shared" ref="S477:S479" si="53">IF(R477=0,0,IF(R477&lt;10,1,IF(MOD(R477,40)&lt;10,ROUNDDOWN(R477/40,0),ROUNDUP(R477/40,0))))</f>
        <v>0</v>
      </c>
      <c r="T477" s="144"/>
      <c r="U477" s="145">
        <f t="shared" ref="U477:U479" si="54">IF(T477=0,0,IF(T477&lt;10,1,IF(MOD(T477,40)&lt;10,ROUNDDOWN(T477/40,0),ROUNDUP(T477/40,0))))</f>
        <v>0</v>
      </c>
      <c r="V477" s="144"/>
      <c r="W477" s="145">
        <f t="shared" ref="W477:W479" si="55">IF(V477=0,0,IF(V477&lt;10,1,IF(MOD(V477,40)&lt;10,ROUNDDOWN(V477/40,0),ROUNDUP(V477/40,0))))</f>
        <v>0</v>
      </c>
      <c r="X477" s="144"/>
      <c r="Y477" s="145">
        <f t="shared" ref="Y477:Y479" si="56">IF(X477=0,0,IF(X477&lt;10,1,IF(MOD(X477,40)&lt;10,ROUNDDOWN(X477/40,0),ROUNDUP(X477/40,0))))</f>
        <v>0</v>
      </c>
      <c r="Z477" s="144"/>
      <c r="AA477" s="145">
        <f t="shared" ref="AA477:AA479" si="57">IF(Z477=0,0,IF(Z477&lt;10,1,IF(MOD(Z477,40)&lt;10,ROUNDDOWN(Z477/40,0),ROUNDUP(Z477/40,0))))</f>
        <v>0</v>
      </c>
      <c r="AB477" s="142"/>
      <c r="AC477" s="145">
        <f t="shared" ref="AC477:AC479" si="58">IF(AB477=0,0,IF(AB477&lt;10,1,IF(MOD(AB477,40)&lt;10,ROUNDDOWN(AB477/40,0),ROUNDUP(AB477/40,0))))</f>
        <v>0</v>
      </c>
      <c r="AD477" s="142"/>
      <c r="AE477" s="145">
        <f t="shared" ref="AE477:AE479" si="59">IF(AD477=0,0,IF(AD477&lt;10,1,IF(MOD(AD477,40)&lt;10,ROUNDDOWN(AD477/40,0),ROUNDUP(AD477/40,0))))</f>
        <v>0</v>
      </c>
      <c r="AF477" s="145"/>
      <c r="AG477" s="145">
        <f t="shared" ref="AG477:AG479" si="60">IF(AF477=0,0,IF(AF477&lt;10,1,IF(MOD(AF477,40)&lt;10,ROUNDDOWN(AF477/40,0),ROUNDUP(AF477/40,0))))</f>
        <v>0</v>
      </c>
      <c r="AH477" s="142"/>
      <c r="AI477" s="145">
        <f t="shared" ref="AI477:AI479" si="61">IF(AH477=0,0,IF(AH477&lt;10,1,IF(MOD(AH477,40)&lt;10,ROUNDDOWN(AH477/40,0),ROUNDUP(AH477/40,0))))</f>
        <v>0</v>
      </c>
      <c r="AJ477" s="142"/>
      <c r="AK477" s="145">
        <f t="shared" ref="AK477:AK479" si="62">IF(AJ477=0,0,IF(AJ477&lt;10,1,IF(MOD(AJ477,40)&lt;10,ROUNDDOWN(AJ477/40,0),ROUNDUP(AJ477/40,0))))</f>
        <v>0</v>
      </c>
      <c r="AL477" s="142"/>
      <c r="AM477" s="145">
        <f t="shared" ref="AM477:AM479" si="63">IF(AL477=0,0,IF(AL477&lt;10,1,IF(MOD(AL477,40)&lt;10,ROUNDDOWN(AL477/40,0),ROUNDUP(AL477/40,0))))</f>
        <v>0</v>
      </c>
      <c r="AN477" s="142">
        <f t="shared" ref="AN477:AO479" si="64">SUM(J477+L477+N477+P477+R477+T477+V477+X477+Z477+AB477+AD477+AF477+AH477+AJ477+AL477)</f>
        <v>0</v>
      </c>
      <c r="AO477" s="142">
        <f t="shared" si="64"/>
        <v>0</v>
      </c>
      <c r="AP477" s="142">
        <v>1</v>
      </c>
      <c r="AQ477" s="142">
        <v>1</v>
      </c>
      <c r="AR477" s="142">
        <f t="shared" ref="AR477:AR479" si="65">SUM(AP477:AQ477)</f>
        <v>2</v>
      </c>
      <c r="AS477" s="142">
        <v>0</v>
      </c>
      <c r="AT477" s="185">
        <v>1</v>
      </c>
      <c r="AU477" s="142">
        <v>1</v>
      </c>
      <c r="AV477" s="185">
        <v>0</v>
      </c>
      <c r="AW477" s="142">
        <f>SUM(AS477:AV477)</f>
        <v>2</v>
      </c>
      <c r="AX477" s="146">
        <f t="shared" ref="AX477:AX479" si="66">IF(AN477&lt;=0,0,IF(AN477&lt;=359,1,IF(AN477&lt;=719,2,IF(AN477&lt;=1079,3,IF(AN477&lt;=1679,4,IF(AN477&lt;=1680,5,IF(AN477&lt;=1680,1,5)))))))</f>
        <v>0</v>
      </c>
      <c r="AY477" s="147">
        <f t="shared" ref="AY477:AY479" si="67">IF(AN477&gt;120,ROUND(((((K477+M477+O477)*30)+(J477+L477+N477))/50+(((Q477+S477+U477+W477+Y477+AA477)*40)+(P477+R477+T477+V477+X477+Z477))/50+(AC477+AE477+AG477+AI477+AK477+AM477)*2),0),IF((J477+L477+N477+P477+R477+T477+V477+X477+Z477)&lt;=0,0,IF((J477+L477+N477+P477+R477+T477+V477+X477+Z477)&lt;=20,1,IF((J477+L477+N477+P477+R477+T477+V477+X477+Z477)&lt;=40,2,IF((J477+L477+N477+P477+R477+T477+V477+X477+Z477)&lt;=60,3,IF((J477+L477+N477+P477+R477+T477+V477+X477+Z477)&lt;=80,4,IF((J477+L477+N477+P477+R477+T477+V477+X477+Z477)&lt;=100,5,IF((J477+L477+N477+P477+R477+T477+V477+X477+Z477)&lt;=120,6,0)))))))+((AC477+AE477+AG477+AI477+AK477+AM477)*2))</f>
        <v>0</v>
      </c>
      <c r="AZ477" s="142">
        <f t="shared" ref="AZ477:AZ479" si="68">SUM(AX477:AY477)</f>
        <v>0</v>
      </c>
      <c r="BA477" s="142">
        <f>SUM(AP477)-AX477</f>
        <v>1</v>
      </c>
      <c r="BB477" s="142">
        <f>SUM(AQ477)-AY477</f>
        <v>1</v>
      </c>
      <c r="BC477" s="142">
        <f>SUM(AR477)-AZ477</f>
        <v>2</v>
      </c>
      <c r="BD477" s="148" t="e">
        <f t="shared" ref="BD477:BD479" si="69">SUM(BC477)/AZ477*100</f>
        <v>#DIV/0!</v>
      </c>
      <c r="BE477" s="142"/>
      <c r="BF477" s="142"/>
      <c r="BG477" s="142"/>
      <c r="BH477" s="142">
        <f t="shared" ref="BH477:BH479" si="70">SUM(BC477)-BE477-BF477+BG477</f>
        <v>2</v>
      </c>
      <c r="BI477" s="148" t="e">
        <f t="shared" ref="BI477:BI479" si="71">SUM(BH477)/AZ477*100</f>
        <v>#DIV/0!</v>
      </c>
      <c r="BK477" s="150"/>
      <c r="BL477" s="150"/>
      <c r="BM477" s="150"/>
      <c r="BN477" s="150"/>
      <c r="BO477" s="150"/>
      <c r="BP477" s="150"/>
      <c r="BQ477" s="150"/>
      <c r="BR477" s="150"/>
      <c r="BS477" s="150"/>
      <c r="BT477" s="150"/>
      <c r="BU477" s="150"/>
      <c r="BV477" s="150"/>
      <c r="BW477" s="150"/>
      <c r="BX477" s="150"/>
      <c r="BY477" s="150"/>
      <c r="BZ477" s="150"/>
      <c r="CA477" s="150"/>
      <c r="CB477" s="150"/>
      <c r="CC477" s="150"/>
      <c r="CD477" s="150"/>
      <c r="CE477" s="150"/>
      <c r="CF477" s="150"/>
      <c r="CG477" s="150"/>
      <c r="CH477" s="150"/>
      <c r="CI477" s="150"/>
      <c r="CJ477" s="150"/>
      <c r="CK477" s="150"/>
      <c r="CL477" s="150"/>
      <c r="CM477" s="150"/>
      <c r="CN477" s="150"/>
      <c r="CO477" s="150"/>
    </row>
    <row r="478" spans="1:93" s="161" customFormat="1">
      <c r="A478" s="154"/>
      <c r="B478" s="154"/>
      <c r="C478" s="155" t="s">
        <v>513</v>
      </c>
      <c r="D478" s="155"/>
      <c r="E478" s="155"/>
      <c r="F478" s="155"/>
      <c r="G478" s="154"/>
      <c r="H478" s="154"/>
      <c r="I478" s="154"/>
      <c r="J478" s="156" t="s">
        <v>673</v>
      </c>
      <c r="K478" s="157"/>
      <c r="L478" s="154"/>
      <c r="M478" s="157"/>
      <c r="N478" s="154"/>
      <c r="O478" s="157"/>
      <c r="P478" s="154"/>
      <c r="Q478" s="157"/>
      <c r="R478" s="154"/>
      <c r="S478" s="157"/>
      <c r="T478" s="154"/>
      <c r="U478" s="157"/>
      <c r="V478" s="154"/>
      <c r="W478" s="157"/>
      <c r="X478" s="154"/>
      <c r="Y478" s="157"/>
      <c r="Z478" s="154"/>
      <c r="AA478" s="157"/>
      <c r="AB478" s="154"/>
      <c r="AC478" s="157"/>
      <c r="AD478" s="154"/>
      <c r="AE478" s="157"/>
      <c r="AF478" s="157"/>
      <c r="AG478" s="157"/>
      <c r="AH478" s="154"/>
      <c r="AI478" s="157"/>
      <c r="AJ478" s="154"/>
      <c r="AK478" s="157"/>
      <c r="AL478" s="154"/>
      <c r="AM478" s="157"/>
      <c r="AN478" s="154"/>
      <c r="AO478" s="154"/>
      <c r="AP478" s="154"/>
      <c r="AQ478" s="154"/>
      <c r="AR478" s="154"/>
      <c r="AS478" s="154"/>
      <c r="AT478" s="185"/>
      <c r="AU478" s="154"/>
      <c r="AV478" s="185"/>
      <c r="AW478" s="154"/>
      <c r="AX478" s="158"/>
      <c r="AY478" s="159"/>
      <c r="AZ478" s="154"/>
      <c r="BA478" s="154"/>
      <c r="BB478" s="154"/>
      <c r="BC478" s="154"/>
      <c r="BD478" s="160"/>
      <c r="BE478" s="154"/>
      <c r="BF478" s="154"/>
      <c r="BG478" s="154"/>
      <c r="BH478" s="154"/>
      <c r="BI478" s="160"/>
      <c r="BK478" s="162"/>
      <c r="BL478" s="150"/>
      <c r="BM478" s="162"/>
      <c r="BN478" s="162"/>
      <c r="BO478" s="162"/>
      <c r="BP478" s="162"/>
      <c r="BQ478" s="162"/>
      <c r="BR478" s="162"/>
      <c r="BS478" s="162"/>
      <c r="BT478" s="162"/>
      <c r="BU478" s="162"/>
      <c r="BV478" s="162"/>
      <c r="BW478" s="162"/>
      <c r="BX478" s="162"/>
      <c r="BY478" s="162"/>
      <c r="BZ478" s="162"/>
      <c r="CA478" s="162"/>
      <c r="CB478" s="162"/>
      <c r="CC478" s="162"/>
      <c r="CD478" s="162"/>
      <c r="CE478" s="162"/>
      <c r="CF478" s="162"/>
      <c r="CG478" s="162"/>
      <c r="CH478" s="162"/>
      <c r="CI478" s="162"/>
      <c r="CJ478" s="162"/>
      <c r="CK478" s="162"/>
      <c r="CL478" s="162"/>
      <c r="CM478" s="162"/>
      <c r="CN478" s="162"/>
      <c r="CO478" s="162"/>
    </row>
    <row r="479" spans="1:93" s="149" customFormat="1">
      <c r="A479" s="142">
        <v>158</v>
      </c>
      <c r="B479" s="142"/>
      <c r="C479" s="143" t="s">
        <v>499</v>
      </c>
      <c r="D479" s="143" t="s">
        <v>214</v>
      </c>
      <c r="E479" s="143" t="s">
        <v>183</v>
      </c>
      <c r="F479" s="143" t="s">
        <v>181</v>
      </c>
      <c r="G479" s="142"/>
      <c r="H479" s="142">
        <v>4</v>
      </c>
      <c r="I479" s="142" t="s">
        <v>283</v>
      </c>
      <c r="J479" s="142"/>
      <c r="K479" s="145">
        <f t="shared" si="49"/>
        <v>0</v>
      </c>
      <c r="L479" s="142"/>
      <c r="M479" s="145">
        <f t="shared" si="50"/>
        <v>0</v>
      </c>
      <c r="N479" s="142"/>
      <c r="O479" s="145">
        <f t="shared" si="51"/>
        <v>0</v>
      </c>
      <c r="P479" s="142"/>
      <c r="Q479" s="145">
        <f t="shared" si="52"/>
        <v>0</v>
      </c>
      <c r="R479" s="142"/>
      <c r="S479" s="145">
        <f t="shared" si="53"/>
        <v>0</v>
      </c>
      <c r="T479" s="142"/>
      <c r="U479" s="145">
        <f t="shared" si="54"/>
        <v>0</v>
      </c>
      <c r="V479" s="142"/>
      <c r="W479" s="145">
        <f t="shared" si="55"/>
        <v>0</v>
      </c>
      <c r="X479" s="142"/>
      <c r="Y479" s="145">
        <f t="shared" si="56"/>
        <v>0</v>
      </c>
      <c r="Z479" s="142"/>
      <c r="AA479" s="145">
        <f t="shared" si="57"/>
        <v>0</v>
      </c>
      <c r="AB479" s="142"/>
      <c r="AC479" s="145">
        <f t="shared" si="58"/>
        <v>0</v>
      </c>
      <c r="AD479" s="142"/>
      <c r="AE479" s="145">
        <f t="shared" si="59"/>
        <v>0</v>
      </c>
      <c r="AF479" s="145"/>
      <c r="AG479" s="145">
        <f t="shared" si="60"/>
        <v>0</v>
      </c>
      <c r="AH479" s="142"/>
      <c r="AI479" s="145">
        <f t="shared" si="61"/>
        <v>0</v>
      </c>
      <c r="AJ479" s="142"/>
      <c r="AK479" s="145">
        <f t="shared" si="62"/>
        <v>0</v>
      </c>
      <c r="AL479" s="142"/>
      <c r="AM479" s="145">
        <f t="shared" si="63"/>
        <v>0</v>
      </c>
      <c r="AN479" s="142">
        <f t="shared" si="64"/>
        <v>0</v>
      </c>
      <c r="AO479" s="142">
        <f t="shared" si="64"/>
        <v>0</v>
      </c>
      <c r="AP479" s="142">
        <v>1</v>
      </c>
      <c r="AQ479" s="142">
        <v>1</v>
      </c>
      <c r="AR479" s="142">
        <f t="shared" si="65"/>
        <v>2</v>
      </c>
      <c r="AS479" s="142">
        <v>0</v>
      </c>
      <c r="AT479" s="185">
        <v>1</v>
      </c>
      <c r="AU479" s="142">
        <v>1</v>
      </c>
      <c r="AV479" s="185">
        <v>0</v>
      </c>
      <c r="AW479" s="142">
        <f>SUM(AS479:AV479)</f>
        <v>2</v>
      </c>
      <c r="AX479" s="146">
        <f t="shared" si="66"/>
        <v>0</v>
      </c>
      <c r="AY479" s="147">
        <f t="shared" si="67"/>
        <v>0</v>
      </c>
      <c r="AZ479" s="142">
        <f t="shared" si="68"/>
        <v>0</v>
      </c>
      <c r="BA479" s="142">
        <f>SUM(AP479)-AX479</f>
        <v>1</v>
      </c>
      <c r="BB479" s="142">
        <f>SUM(AQ479)-AY479</f>
        <v>1</v>
      </c>
      <c r="BC479" s="142">
        <f>SUM(AR479)-AZ479</f>
        <v>2</v>
      </c>
      <c r="BD479" s="148" t="e">
        <f t="shared" si="69"/>
        <v>#DIV/0!</v>
      </c>
      <c r="BE479" s="142"/>
      <c r="BF479" s="142"/>
      <c r="BG479" s="142"/>
      <c r="BH479" s="142">
        <f t="shared" si="70"/>
        <v>2</v>
      </c>
      <c r="BI479" s="148" t="e">
        <f t="shared" si="71"/>
        <v>#DIV/0!</v>
      </c>
      <c r="BK479" s="150"/>
      <c r="BL479" s="150"/>
      <c r="BM479" s="150"/>
      <c r="BN479" s="150"/>
      <c r="BO479" s="150"/>
      <c r="BP479" s="150"/>
      <c r="BQ479" s="150"/>
      <c r="BR479" s="150"/>
      <c r="BS479" s="150"/>
      <c r="BT479" s="150"/>
      <c r="BU479" s="150"/>
      <c r="BV479" s="150"/>
      <c r="BW479" s="150"/>
      <c r="BX479" s="150"/>
      <c r="BY479" s="150"/>
      <c r="BZ479" s="150"/>
      <c r="CA479" s="150"/>
      <c r="CB479" s="150"/>
      <c r="CC479" s="150"/>
      <c r="CD479" s="150"/>
      <c r="CE479" s="150"/>
      <c r="CF479" s="150"/>
      <c r="CG479" s="150"/>
      <c r="CH479" s="150"/>
      <c r="CI479" s="150"/>
      <c r="CJ479" s="150"/>
      <c r="CK479" s="150"/>
      <c r="CL479" s="150"/>
      <c r="CM479" s="150"/>
      <c r="CN479" s="150"/>
      <c r="CO479" s="150"/>
    </row>
    <row r="480" spans="1:93" s="149" customFormat="1">
      <c r="A480" s="175"/>
      <c r="B480" s="175"/>
      <c r="C480" s="155" t="s">
        <v>513</v>
      </c>
      <c r="D480" s="176"/>
      <c r="E480" s="176"/>
      <c r="F480" s="176"/>
      <c r="G480" s="175"/>
      <c r="H480" s="175"/>
      <c r="I480" s="175"/>
      <c r="J480" s="181" t="s">
        <v>674</v>
      </c>
      <c r="K480" s="177"/>
      <c r="L480" s="175"/>
      <c r="M480" s="177"/>
      <c r="N480" s="175"/>
      <c r="O480" s="177"/>
      <c r="P480" s="175"/>
      <c r="Q480" s="177"/>
      <c r="R480" s="175"/>
      <c r="S480" s="177"/>
      <c r="T480" s="175"/>
      <c r="U480" s="177"/>
      <c r="V480" s="175"/>
      <c r="W480" s="177"/>
      <c r="X480" s="175"/>
      <c r="Y480" s="177"/>
      <c r="Z480" s="175"/>
      <c r="AA480" s="177"/>
      <c r="AB480" s="175"/>
      <c r="AC480" s="177"/>
      <c r="AD480" s="175"/>
      <c r="AE480" s="177"/>
      <c r="AF480" s="177"/>
      <c r="AG480" s="177"/>
      <c r="AH480" s="175"/>
      <c r="AI480" s="177"/>
      <c r="AJ480" s="175"/>
      <c r="AK480" s="177"/>
      <c r="AL480" s="175"/>
      <c r="AM480" s="177"/>
      <c r="AN480" s="175"/>
      <c r="AO480" s="175"/>
      <c r="AP480" s="175"/>
      <c r="AQ480" s="175"/>
      <c r="AR480" s="175"/>
      <c r="AS480" s="175"/>
      <c r="AT480" s="187"/>
      <c r="AU480" s="175"/>
      <c r="AV480" s="187"/>
      <c r="AW480" s="175"/>
      <c r="AX480" s="178"/>
      <c r="AY480" s="179"/>
      <c r="AZ480" s="175"/>
      <c r="BA480" s="175"/>
      <c r="BB480" s="175"/>
      <c r="BC480" s="175"/>
      <c r="BD480" s="180"/>
      <c r="BE480" s="175"/>
      <c r="BF480" s="175"/>
      <c r="BG480" s="175"/>
      <c r="BH480" s="175"/>
      <c r="BI480" s="180"/>
      <c r="BK480" s="150"/>
      <c r="BL480" s="150"/>
      <c r="BM480" s="150"/>
      <c r="BN480" s="150"/>
      <c r="BO480" s="150"/>
      <c r="BP480" s="150"/>
      <c r="BQ480" s="150"/>
      <c r="BR480" s="150"/>
      <c r="BS480" s="150"/>
      <c r="BT480" s="150"/>
      <c r="BU480" s="150"/>
      <c r="BV480" s="150"/>
      <c r="BW480" s="150"/>
      <c r="BX480" s="150"/>
      <c r="BY480" s="150"/>
      <c r="BZ480" s="150"/>
      <c r="CA480" s="150"/>
      <c r="CB480" s="150"/>
      <c r="CC480" s="150"/>
      <c r="CD480" s="150"/>
      <c r="CE480" s="150"/>
      <c r="CF480" s="150"/>
      <c r="CG480" s="150"/>
      <c r="CH480" s="150"/>
      <c r="CI480" s="150"/>
      <c r="CJ480" s="150"/>
      <c r="CK480" s="150"/>
      <c r="CL480" s="150"/>
      <c r="CM480" s="150"/>
      <c r="CN480" s="150"/>
      <c r="CO480" s="150"/>
    </row>
    <row r="481" spans="1:93" s="137" customFormat="1">
      <c r="A481" s="193" t="s">
        <v>676</v>
      </c>
      <c r="B481" s="194"/>
      <c r="C481" s="194"/>
      <c r="D481" s="194"/>
      <c r="E481" s="194"/>
      <c r="F481" s="194"/>
      <c r="G481" s="194"/>
      <c r="H481" s="194"/>
      <c r="I481" s="195"/>
      <c r="J481" s="135">
        <f>SUM(J9:J479)</f>
        <v>594</v>
      </c>
      <c r="K481" s="135">
        <f>SUM(K9:K479)</f>
        <v>83</v>
      </c>
      <c r="L481" s="135">
        <f t="shared" ref="L481:AW481" si="72">SUM(L9:L479)</f>
        <v>1947</v>
      </c>
      <c r="M481" s="135">
        <f t="shared" si="72"/>
        <v>157</v>
      </c>
      <c r="N481" s="135">
        <f t="shared" si="72"/>
        <v>2259</v>
      </c>
      <c r="O481" s="135">
        <f t="shared" si="72"/>
        <v>163</v>
      </c>
      <c r="P481" s="135">
        <f t="shared" si="72"/>
        <v>2753</v>
      </c>
      <c r="Q481" s="135">
        <f t="shared" si="72"/>
        <v>174</v>
      </c>
      <c r="R481" s="135">
        <f t="shared" si="72"/>
        <v>2735</v>
      </c>
      <c r="S481" s="135">
        <f t="shared" si="72"/>
        <v>174</v>
      </c>
      <c r="T481" s="135">
        <f t="shared" si="72"/>
        <v>2830</v>
      </c>
      <c r="U481" s="135">
        <f t="shared" si="72"/>
        <v>174</v>
      </c>
      <c r="V481" s="135">
        <f t="shared" si="72"/>
        <v>2951</v>
      </c>
      <c r="W481" s="135">
        <f t="shared" si="72"/>
        <v>174</v>
      </c>
      <c r="X481" s="135">
        <f t="shared" si="72"/>
        <v>2962</v>
      </c>
      <c r="Y481" s="135">
        <f t="shared" si="72"/>
        <v>178</v>
      </c>
      <c r="Z481" s="135">
        <f t="shared" si="72"/>
        <v>3032</v>
      </c>
      <c r="AA481" s="135">
        <f t="shared" si="72"/>
        <v>177</v>
      </c>
      <c r="AB481" s="135">
        <f t="shared" si="72"/>
        <v>883</v>
      </c>
      <c r="AC481" s="135">
        <f t="shared" si="72"/>
        <v>47</v>
      </c>
      <c r="AD481" s="135">
        <f t="shared" si="72"/>
        <v>884</v>
      </c>
      <c r="AE481" s="135">
        <f t="shared" si="72"/>
        <v>45</v>
      </c>
      <c r="AF481" s="135">
        <f t="shared" si="72"/>
        <v>826</v>
      </c>
      <c r="AG481" s="135">
        <f t="shared" si="72"/>
        <v>45</v>
      </c>
      <c r="AH481" s="135">
        <f t="shared" si="72"/>
        <v>0</v>
      </c>
      <c r="AI481" s="135">
        <f t="shared" si="72"/>
        <v>0</v>
      </c>
      <c r="AJ481" s="135">
        <f t="shared" si="72"/>
        <v>0</v>
      </c>
      <c r="AK481" s="135">
        <f t="shared" si="72"/>
        <v>0</v>
      </c>
      <c r="AL481" s="135">
        <f t="shared" si="72"/>
        <v>0</v>
      </c>
      <c r="AM481" s="135">
        <f t="shared" si="72"/>
        <v>0</v>
      </c>
      <c r="AN481" s="135">
        <f t="shared" si="72"/>
        <v>24656</v>
      </c>
      <c r="AO481" s="135">
        <f t="shared" si="72"/>
        <v>1591</v>
      </c>
      <c r="AP481" s="135">
        <f t="shared" si="72"/>
        <v>171</v>
      </c>
      <c r="AQ481" s="135">
        <f t="shared" si="72"/>
        <v>1379</v>
      </c>
      <c r="AR481" s="135">
        <f t="shared" si="72"/>
        <v>1550</v>
      </c>
      <c r="AS481" s="135">
        <f t="shared" si="72"/>
        <v>142</v>
      </c>
      <c r="AT481" s="135">
        <f t="shared" si="72"/>
        <v>29</v>
      </c>
      <c r="AU481" s="135">
        <f t="shared" si="72"/>
        <v>1361</v>
      </c>
      <c r="AV481" s="188">
        <f t="shared" si="72"/>
        <v>18</v>
      </c>
      <c r="AW481" s="135">
        <f t="shared" si="72"/>
        <v>1550</v>
      </c>
      <c r="AX481" s="135">
        <f t="shared" ref="AX481:BC481" si="73">SUM(AX9:AX479)</f>
        <v>166</v>
      </c>
      <c r="AY481" s="135">
        <f t="shared" si="73"/>
        <v>1453</v>
      </c>
      <c r="AZ481" s="135">
        <f t="shared" si="73"/>
        <v>1619</v>
      </c>
      <c r="BA481" s="135">
        <f t="shared" si="73"/>
        <v>5</v>
      </c>
      <c r="BB481" s="135">
        <f t="shared" si="73"/>
        <v>-74</v>
      </c>
      <c r="BC481" s="135">
        <f t="shared" si="73"/>
        <v>-69</v>
      </c>
      <c r="BD481" s="136">
        <f>SUM(BC481)/AZ481*100</f>
        <v>-4.2618900555898707</v>
      </c>
      <c r="BE481" s="135">
        <f>SUM(BE9:BE479)</f>
        <v>131</v>
      </c>
      <c r="BF481" s="135">
        <f>SUM(BF9:BF479)</f>
        <v>5</v>
      </c>
      <c r="BG481" s="135">
        <f>SUM(BG9:BG479)</f>
        <v>10</v>
      </c>
      <c r="BH481" s="135">
        <f>SUM(BH9:BH479)</f>
        <v>-195</v>
      </c>
      <c r="BI481" s="136">
        <f>SUM(BH481)/AZ481*100</f>
        <v>-12.044471896232242</v>
      </c>
      <c r="BK481" s="138"/>
      <c r="BL481" s="138"/>
      <c r="BM481" s="138"/>
      <c r="BN481" s="138"/>
      <c r="BO481" s="138"/>
      <c r="BP481" s="138"/>
      <c r="BQ481" s="138"/>
      <c r="BR481" s="138"/>
      <c r="BS481" s="138"/>
      <c r="BT481" s="138"/>
      <c r="BU481" s="138"/>
      <c r="BV481" s="138"/>
      <c r="BW481" s="138"/>
      <c r="BX481" s="138"/>
      <c r="BY481" s="138"/>
      <c r="BZ481" s="138"/>
      <c r="CA481" s="138"/>
      <c r="CB481" s="138"/>
      <c r="CC481" s="138"/>
      <c r="CD481" s="138"/>
      <c r="CE481" s="138"/>
      <c r="CF481" s="138"/>
      <c r="CG481" s="138"/>
      <c r="CH481" s="138"/>
      <c r="CI481" s="138"/>
      <c r="CJ481" s="138"/>
      <c r="CK481" s="138"/>
      <c r="CL481" s="138"/>
      <c r="CM481" s="138"/>
      <c r="CN481" s="138"/>
      <c r="CO481" s="138"/>
    </row>
    <row r="483" spans="1:93" s="121" customFormat="1">
      <c r="A483" s="139"/>
      <c r="B483" s="139"/>
      <c r="C483" s="139"/>
      <c r="D483" s="139"/>
      <c r="E483" s="139"/>
      <c r="F483" s="139"/>
      <c r="G483" s="139"/>
      <c r="H483" s="139"/>
      <c r="I483" s="139"/>
      <c r="J483" s="139"/>
      <c r="K483" s="139"/>
      <c r="L483" s="139"/>
      <c r="M483" s="139"/>
      <c r="N483" s="139"/>
      <c r="O483" s="139"/>
      <c r="P483" s="139"/>
      <c r="Q483" s="139"/>
      <c r="R483" s="139"/>
      <c r="S483" s="139"/>
      <c r="T483" s="139"/>
      <c r="U483" s="139"/>
      <c r="V483" s="139"/>
      <c r="W483" s="139"/>
      <c r="X483" s="139"/>
      <c r="Y483" s="139"/>
      <c r="Z483" s="139"/>
      <c r="AA483" s="139"/>
      <c r="AB483" s="139"/>
      <c r="AC483" s="139"/>
      <c r="AD483" s="139"/>
      <c r="AE483" s="139"/>
      <c r="AF483" s="139"/>
      <c r="AG483" s="139"/>
      <c r="AH483" s="139"/>
      <c r="AI483" s="139"/>
      <c r="AJ483" s="139"/>
      <c r="AK483" s="139"/>
      <c r="AL483" s="139"/>
      <c r="AM483" s="139"/>
      <c r="AN483" s="139"/>
      <c r="AO483" s="139"/>
      <c r="AP483" s="139"/>
      <c r="AQ483" s="139"/>
      <c r="AR483" s="139"/>
      <c r="AS483" s="167"/>
      <c r="AT483" s="189"/>
      <c r="AU483" s="167"/>
      <c r="AV483" s="189"/>
      <c r="AW483" s="167"/>
      <c r="AX483" s="139"/>
      <c r="AY483" s="139"/>
      <c r="AZ483" s="139"/>
      <c r="BA483" s="139"/>
      <c r="BB483" s="139"/>
      <c r="BC483" s="139"/>
      <c r="BD483" s="112"/>
      <c r="BE483" s="139"/>
      <c r="BF483" s="139"/>
      <c r="BG483" s="139"/>
      <c r="BH483" s="139"/>
      <c r="BI483" s="112"/>
    </row>
    <row r="484" spans="1:93" s="121" customFormat="1">
      <c r="A484" s="139"/>
      <c r="B484" s="139"/>
      <c r="C484" s="139"/>
      <c r="D484" s="139"/>
      <c r="E484" s="139"/>
      <c r="F484" s="139"/>
      <c r="G484" s="139"/>
      <c r="H484" s="139"/>
      <c r="I484" s="139"/>
      <c r="J484" s="139"/>
      <c r="K484" s="139"/>
      <c r="L484" s="139"/>
      <c r="M484" s="139"/>
      <c r="N484" s="139"/>
      <c r="O484" s="139"/>
      <c r="P484" s="139"/>
      <c r="Q484" s="139"/>
      <c r="R484" s="139"/>
      <c r="S484" s="139"/>
      <c r="T484" s="139"/>
      <c r="U484" s="139"/>
      <c r="V484" s="139"/>
      <c r="W484" s="139"/>
      <c r="X484" s="139"/>
      <c r="Y484" s="139"/>
      <c r="Z484" s="139"/>
      <c r="AA484" s="139"/>
      <c r="AB484" s="139"/>
      <c r="AC484" s="139"/>
      <c r="AD484" s="139"/>
      <c r="AE484" s="139"/>
      <c r="AF484" s="139"/>
      <c r="AG484" s="139"/>
      <c r="AH484" s="139"/>
      <c r="AI484" s="139"/>
      <c r="AJ484" s="139"/>
      <c r="AK484" s="139"/>
      <c r="AL484" s="139"/>
      <c r="AM484" s="139"/>
      <c r="AN484" s="139"/>
      <c r="AO484" s="139"/>
      <c r="AP484" s="139"/>
      <c r="AQ484" s="139"/>
      <c r="AR484" s="139"/>
      <c r="AS484" s="167"/>
      <c r="AT484" s="189"/>
      <c r="AU484" s="167"/>
      <c r="AV484" s="189"/>
      <c r="AW484" s="167"/>
      <c r="AX484" s="167"/>
      <c r="AY484" s="167"/>
      <c r="AZ484" s="167"/>
      <c r="BA484" s="167"/>
      <c r="BB484" s="167"/>
      <c r="BC484" s="167"/>
      <c r="BD484" s="167"/>
      <c r="BE484" s="139"/>
      <c r="BF484" s="139"/>
      <c r="BG484" s="139"/>
      <c r="BH484" s="139"/>
      <c r="BI484" s="112"/>
    </row>
    <row r="485" spans="1:93" s="121" customFormat="1">
      <c r="A485" s="139"/>
      <c r="B485" s="139"/>
      <c r="C485" s="139"/>
      <c r="D485" s="139"/>
      <c r="E485" s="139"/>
      <c r="F485" s="139"/>
      <c r="G485" s="139"/>
      <c r="H485" s="139"/>
      <c r="I485" s="139"/>
      <c r="J485" s="139"/>
      <c r="K485" s="139"/>
      <c r="L485" s="139"/>
      <c r="M485" s="139"/>
      <c r="N485" s="139"/>
      <c r="O485" s="139"/>
      <c r="P485" s="139"/>
      <c r="Q485" s="139"/>
      <c r="R485" s="139"/>
      <c r="S485" s="139"/>
      <c r="T485" s="139"/>
      <c r="U485" s="139"/>
      <c r="V485" s="139"/>
      <c r="W485" s="139"/>
      <c r="X485" s="139"/>
      <c r="Y485" s="139"/>
      <c r="Z485" s="139"/>
      <c r="AA485" s="139"/>
      <c r="AB485" s="139"/>
      <c r="AC485" s="139"/>
      <c r="AD485" s="139"/>
      <c r="AE485" s="139"/>
      <c r="AF485" s="139"/>
      <c r="AG485" s="139"/>
      <c r="AH485" s="139"/>
      <c r="AI485" s="139"/>
      <c r="AJ485" s="139"/>
      <c r="AK485" s="139"/>
      <c r="AL485" s="139"/>
      <c r="AM485" s="139"/>
      <c r="AN485" s="139"/>
      <c r="AO485" s="139"/>
      <c r="AP485" s="139"/>
      <c r="AQ485" s="139"/>
      <c r="AR485" s="139"/>
      <c r="AS485" s="167"/>
      <c r="AT485" s="189"/>
      <c r="AU485" s="167"/>
      <c r="AV485" s="189"/>
      <c r="AW485" s="167"/>
      <c r="AX485" s="139"/>
      <c r="AY485" s="139"/>
      <c r="AZ485" s="139"/>
      <c r="BA485" s="139"/>
      <c r="BB485" s="139"/>
      <c r="BC485" s="139"/>
      <c r="BD485" s="112"/>
      <c r="BE485" s="139"/>
      <c r="BF485" s="139"/>
      <c r="BG485" s="139"/>
      <c r="BH485" s="139"/>
      <c r="BI485" s="112"/>
    </row>
    <row r="486" spans="1:93" s="121" customFormat="1">
      <c r="A486" s="139"/>
      <c r="B486" s="139"/>
      <c r="C486" s="139"/>
      <c r="D486" s="139"/>
      <c r="E486" s="139"/>
      <c r="F486" s="139"/>
      <c r="G486" s="139"/>
      <c r="H486" s="139"/>
      <c r="I486" s="139"/>
      <c r="J486" s="139"/>
      <c r="K486" s="139"/>
      <c r="L486" s="139"/>
      <c r="M486" s="139"/>
      <c r="N486" s="139"/>
      <c r="O486" s="139"/>
      <c r="P486" s="139"/>
      <c r="Q486" s="139"/>
      <c r="R486" s="139"/>
      <c r="S486" s="139"/>
      <c r="T486" s="139"/>
      <c r="U486" s="139"/>
      <c r="V486" s="139"/>
      <c r="W486" s="139"/>
      <c r="X486" s="139"/>
      <c r="Y486" s="139"/>
      <c r="Z486" s="139"/>
      <c r="AA486" s="139"/>
      <c r="AB486" s="139"/>
      <c r="AC486" s="139"/>
      <c r="AD486" s="139"/>
      <c r="AE486" s="139"/>
      <c r="AF486" s="139"/>
      <c r="AG486" s="139"/>
      <c r="AH486" s="139"/>
      <c r="AI486" s="139"/>
      <c r="AJ486" s="139"/>
      <c r="AK486" s="139"/>
      <c r="AL486" s="139"/>
      <c r="AM486" s="139"/>
      <c r="AN486" s="139"/>
      <c r="AO486" s="139"/>
      <c r="AP486" s="139"/>
      <c r="AQ486" s="139"/>
      <c r="AR486" s="139"/>
      <c r="AS486" s="167"/>
      <c r="AT486" s="189"/>
      <c r="AU486" s="167"/>
      <c r="AV486" s="189"/>
      <c r="AW486" s="167"/>
      <c r="AX486" s="139"/>
      <c r="AY486" s="139"/>
      <c r="AZ486" s="139"/>
      <c r="BA486" s="139"/>
      <c r="BB486" s="139"/>
      <c r="BC486" s="139"/>
      <c r="BD486" s="112"/>
      <c r="BE486" s="139"/>
      <c r="BF486" s="139"/>
      <c r="BG486" s="139"/>
      <c r="BH486" s="139"/>
      <c r="BI486" s="112"/>
    </row>
    <row r="487" spans="1:93" s="121" customFormat="1">
      <c r="A487" s="139"/>
      <c r="B487" s="139"/>
      <c r="C487" s="139"/>
      <c r="D487" s="139"/>
      <c r="E487" s="139"/>
      <c r="F487" s="139"/>
      <c r="G487" s="139"/>
      <c r="H487" s="139"/>
      <c r="I487" s="139"/>
      <c r="J487" s="139"/>
      <c r="K487" s="139"/>
      <c r="L487" s="139"/>
      <c r="M487" s="139"/>
      <c r="N487" s="139"/>
      <c r="O487" s="139"/>
      <c r="P487" s="139"/>
      <c r="Q487" s="139"/>
      <c r="R487" s="139"/>
      <c r="S487" s="139"/>
      <c r="T487" s="139"/>
      <c r="U487" s="139"/>
      <c r="V487" s="139"/>
      <c r="W487" s="139"/>
      <c r="X487" s="139"/>
      <c r="Y487" s="139"/>
      <c r="Z487" s="139"/>
      <c r="AA487" s="139"/>
      <c r="AB487" s="139"/>
      <c r="AC487" s="139"/>
      <c r="AD487" s="139"/>
      <c r="AE487" s="139"/>
      <c r="AF487" s="139"/>
      <c r="AG487" s="139"/>
      <c r="AH487" s="139"/>
      <c r="AI487" s="139"/>
      <c r="AJ487" s="139"/>
      <c r="AK487" s="139"/>
      <c r="AL487" s="139"/>
      <c r="AM487" s="139"/>
      <c r="AN487" s="139"/>
      <c r="AO487" s="139"/>
      <c r="AP487" s="139"/>
      <c r="AQ487" s="139"/>
      <c r="AR487" s="139"/>
      <c r="AS487" s="167"/>
      <c r="AT487" s="189"/>
      <c r="AU487" s="167"/>
      <c r="AV487" s="189"/>
      <c r="AW487" s="167"/>
      <c r="AX487" s="139"/>
      <c r="AY487" s="139"/>
      <c r="AZ487" s="139"/>
      <c r="BA487" s="139"/>
      <c r="BB487" s="139"/>
      <c r="BC487" s="139"/>
      <c r="BD487" s="112"/>
      <c r="BE487" s="139"/>
      <c r="BF487" s="139"/>
      <c r="BG487" s="139"/>
      <c r="BH487" s="139"/>
      <c r="BI487" s="112"/>
    </row>
    <row r="488" spans="1:93" s="121" customFormat="1">
      <c r="A488" s="139"/>
      <c r="B488" s="139"/>
      <c r="C488" s="139"/>
      <c r="D488" s="139"/>
      <c r="E488" s="139"/>
      <c r="F488" s="139"/>
      <c r="G488" s="139"/>
      <c r="H488" s="139"/>
      <c r="I488" s="139"/>
      <c r="J488" s="139"/>
      <c r="K488" s="139"/>
      <c r="L488" s="139"/>
      <c r="M488" s="139"/>
      <c r="N488" s="139"/>
      <c r="O488" s="139"/>
      <c r="P488" s="139"/>
      <c r="Q488" s="139"/>
      <c r="R488" s="139"/>
      <c r="S488" s="139"/>
      <c r="T488" s="139"/>
      <c r="U488" s="139"/>
      <c r="V488" s="139"/>
      <c r="W488" s="139"/>
      <c r="X488" s="139"/>
      <c r="Y488" s="139"/>
      <c r="Z488" s="139"/>
      <c r="AA488" s="139"/>
      <c r="AB488" s="139"/>
      <c r="AC488" s="139"/>
      <c r="AD488" s="139"/>
      <c r="AE488" s="139"/>
      <c r="AF488" s="139"/>
      <c r="AG488" s="139"/>
      <c r="AH488" s="139"/>
      <c r="AI488" s="139"/>
      <c r="AJ488" s="139"/>
      <c r="AK488" s="139"/>
      <c r="AL488" s="139"/>
      <c r="AM488" s="139"/>
      <c r="AN488" s="139"/>
      <c r="AO488" s="139"/>
      <c r="AP488" s="139"/>
      <c r="AQ488" s="139"/>
      <c r="AR488" s="139"/>
      <c r="AS488" s="167"/>
      <c r="AT488" s="189"/>
      <c r="AU488" s="167"/>
      <c r="AV488" s="189"/>
      <c r="AW488" s="167"/>
      <c r="AX488" s="139"/>
      <c r="AY488" s="139"/>
      <c r="AZ488" s="139"/>
      <c r="BA488" s="139"/>
      <c r="BB488" s="139"/>
      <c r="BC488" s="139"/>
      <c r="BD488" s="112"/>
      <c r="BE488" s="139"/>
      <c r="BF488" s="139"/>
      <c r="BG488" s="139"/>
      <c r="BH488" s="139"/>
      <c r="BI488" s="112"/>
    </row>
    <row r="489" spans="1:93" s="121" customFormat="1">
      <c r="A489" s="139"/>
      <c r="B489" s="139"/>
      <c r="C489" s="139"/>
      <c r="D489" s="139"/>
      <c r="E489" s="139"/>
      <c r="F489" s="139"/>
      <c r="G489" s="139"/>
      <c r="H489" s="139"/>
      <c r="I489" s="139"/>
      <c r="J489" s="139"/>
      <c r="K489" s="139"/>
      <c r="L489" s="139"/>
      <c r="M489" s="139"/>
      <c r="N489" s="139"/>
      <c r="O489" s="139"/>
      <c r="P489" s="139"/>
      <c r="Q489" s="139"/>
      <c r="R489" s="139"/>
      <c r="S489" s="139"/>
      <c r="T489" s="139"/>
      <c r="U489" s="139"/>
      <c r="V489" s="139"/>
      <c r="W489" s="139"/>
      <c r="X489" s="139"/>
      <c r="Y489" s="139"/>
      <c r="Z489" s="139"/>
      <c r="AA489" s="139"/>
      <c r="AB489" s="139"/>
      <c r="AC489" s="139"/>
      <c r="AD489" s="139"/>
      <c r="AE489" s="139"/>
      <c r="AF489" s="139"/>
      <c r="AG489" s="139"/>
      <c r="AH489" s="139"/>
      <c r="AI489" s="139"/>
      <c r="AJ489" s="139"/>
      <c r="AK489" s="139"/>
      <c r="AL489" s="139"/>
      <c r="AM489" s="139"/>
      <c r="AN489" s="139"/>
      <c r="AO489" s="139"/>
      <c r="AP489" s="139"/>
      <c r="AQ489" s="139"/>
      <c r="AR489" s="139"/>
      <c r="AS489" s="167"/>
      <c r="AT489" s="189"/>
      <c r="AU489" s="167"/>
      <c r="AV489" s="189"/>
      <c r="AW489" s="167"/>
      <c r="AX489" s="139"/>
      <c r="AY489" s="139"/>
      <c r="AZ489" s="139"/>
      <c r="BA489" s="139"/>
      <c r="BB489" s="139"/>
      <c r="BC489" s="139"/>
      <c r="BD489" s="112"/>
      <c r="BE489" s="139"/>
      <c r="BF489" s="139"/>
      <c r="BG489" s="139"/>
      <c r="BH489" s="139"/>
      <c r="BI489" s="112"/>
    </row>
    <row r="490" spans="1:93" s="121" customFormat="1">
      <c r="A490" s="139"/>
      <c r="B490" s="139"/>
      <c r="C490" s="139"/>
      <c r="D490" s="139"/>
      <c r="E490" s="139"/>
      <c r="F490" s="139"/>
      <c r="G490" s="139"/>
      <c r="H490" s="139"/>
      <c r="I490" s="139"/>
      <c r="J490" s="139"/>
      <c r="K490" s="139"/>
      <c r="L490" s="139"/>
      <c r="M490" s="139"/>
      <c r="N490" s="139"/>
      <c r="O490" s="139"/>
      <c r="P490" s="139"/>
      <c r="Q490" s="139"/>
      <c r="R490" s="139"/>
      <c r="S490" s="139"/>
      <c r="T490" s="139"/>
      <c r="U490" s="139"/>
      <c r="V490" s="139"/>
      <c r="W490" s="139"/>
      <c r="X490" s="139"/>
      <c r="Y490" s="139"/>
      <c r="Z490" s="139"/>
      <c r="AA490" s="139"/>
      <c r="AB490" s="139"/>
      <c r="AC490" s="139"/>
      <c r="AD490" s="139"/>
      <c r="AE490" s="139"/>
      <c r="AF490" s="139"/>
      <c r="AG490" s="139"/>
      <c r="AH490" s="139"/>
      <c r="AI490" s="139"/>
      <c r="AJ490" s="139"/>
      <c r="AK490" s="139"/>
      <c r="AL490" s="139"/>
      <c r="AM490" s="139"/>
      <c r="AN490" s="139"/>
      <c r="AO490" s="139"/>
      <c r="AP490" s="139"/>
      <c r="AQ490" s="139"/>
      <c r="AR490" s="139"/>
      <c r="AS490" s="167"/>
      <c r="AT490" s="189"/>
      <c r="AU490" s="167"/>
      <c r="AV490" s="189"/>
      <c r="AW490" s="167"/>
      <c r="AX490" s="139"/>
      <c r="AY490" s="139"/>
      <c r="AZ490" s="139"/>
      <c r="BA490" s="139"/>
      <c r="BB490" s="139"/>
      <c r="BC490" s="139"/>
      <c r="BD490" s="112"/>
      <c r="BE490" s="139"/>
      <c r="BF490" s="139"/>
      <c r="BG490" s="139"/>
      <c r="BH490" s="139"/>
      <c r="BI490" s="112"/>
    </row>
    <row r="491" spans="1:93" s="121" customFormat="1">
      <c r="A491" s="139"/>
      <c r="B491" s="139"/>
      <c r="C491" s="139"/>
      <c r="D491" s="139"/>
      <c r="E491" s="139"/>
      <c r="F491" s="139"/>
      <c r="G491" s="139"/>
      <c r="H491" s="139"/>
      <c r="I491" s="139"/>
      <c r="J491" s="139"/>
      <c r="K491" s="139"/>
      <c r="L491" s="139"/>
      <c r="M491" s="139"/>
      <c r="N491" s="139"/>
      <c r="O491" s="139"/>
      <c r="P491" s="139"/>
      <c r="Q491" s="139"/>
      <c r="R491" s="139"/>
      <c r="S491" s="139"/>
      <c r="T491" s="139"/>
      <c r="U491" s="139"/>
      <c r="V491" s="139"/>
      <c r="W491" s="139"/>
      <c r="X491" s="139"/>
      <c r="Y491" s="139"/>
      <c r="Z491" s="139"/>
      <c r="AA491" s="139"/>
      <c r="AB491" s="139"/>
      <c r="AC491" s="139"/>
      <c r="AD491" s="139"/>
      <c r="AE491" s="139"/>
      <c r="AF491" s="139"/>
      <c r="AG491" s="139"/>
      <c r="AH491" s="139"/>
      <c r="AI491" s="139"/>
      <c r="AJ491" s="139"/>
      <c r="AK491" s="139"/>
      <c r="AL491" s="139"/>
      <c r="AM491" s="139"/>
      <c r="AN491" s="139"/>
      <c r="AO491" s="139"/>
      <c r="AP491" s="139"/>
      <c r="AQ491" s="139"/>
      <c r="AR491" s="139"/>
      <c r="AS491" s="167"/>
      <c r="AT491" s="189"/>
      <c r="AU491" s="167"/>
      <c r="AV491" s="189"/>
      <c r="AW491" s="167"/>
      <c r="AX491" s="139"/>
      <c r="AY491" s="139"/>
      <c r="AZ491" s="139"/>
      <c r="BA491" s="139"/>
      <c r="BB491" s="139"/>
      <c r="BC491" s="139"/>
      <c r="BD491" s="112"/>
      <c r="BE491" s="139"/>
      <c r="BF491" s="139"/>
      <c r="BG491" s="139"/>
      <c r="BH491" s="139"/>
      <c r="BI491" s="112"/>
    </row>
    <row r="492" spans="1:93" s="121" customFormat="1">
      <c r="A492" s="139"/>
      <c r="B492" s="139"/>
      <c r="C492" s="139"/>
      <c r="D492" s="139"/>
      <c r="E492" s="139"/>
      <c r="F492" s="139"/>
      <c r="G492" s="139"/>
      <c r="H492" s="139"/>
      <c r="I492" s="139"/>
      <c r="J492" s="139"/>
      <c r="K492" s="139"/>
      <c r="L492" s="139"/>
      <c r="M492" s="139"/>
      <c r="N492" s="139"/>
      <c r="O492" s="139"/>
      <c r="P492" s="139"/>
      <c r="Q492" s="139"/>
      <c r="R492" s="139"/>
      <c r="S492" s="139"/>
      <c r="T492" s="139"/>
      <c r="U492" s="139"/>
      <c r="V492" s="139"/>
      <c r="W492" s="139"/>
      <c r="X492" s="139"/>
      <c r="Y492" s="139"/>
      <c r="Z492" s="139"/>
      <c r="AA492" s="139"/>
      <c r="AB492" s="139"/>
      <c r="AC492" s="139"/>
      <c r="AD492" s="139"/>
      <c r="AE492" s="139"/>
      <c r="AF492" s="139"/>
      <c r="AG492" s="139"/>
      <c r="AH492" s="139"/>
      <c r="AI492" s="139"/>
      <c r="AJ492" s="139"/>
      <c r="AK492" s="139"/>
      <c r="AL492" s="139"/>
      <c r="AM492" s="139"/>
      <c r="AN492" s="139"/>
      <c r="AO492" s="139"/>
      <c r="AP492" s="139"/>
      <c r="AQ492" s="139"/>
      <c r="AR492" s="139"/>
      <c r="AS492" s="167"/>
      <c r="AT492" s="189"/>
      <c r="AU492" s="167"/>
      <c r="AV492" s="189"/>
      <c r="AW492" s="167"/>
      <c r="AX492" s="139"/>
      <c r="AY492" s="139"/>
      <c r="AZ492" s="139"/>
      <c r="BA492" s="139"/>
      <c r="BB492" s="139"/>
      <c r="BC492" s="139"/>
      <c r="BD492" s="112"/>
      <c r="BE492" s="139"/>
      <c r="BF492" s="139"/>
      <c r="BG492" s="139"/>
      <c r="BH492" s="139"/>
      <c r="BI492" s="112"/>
    </row>
    <row r="493" spans="1:93" s="121" customFormat="1">
      <c r="A493" s="139"/>
      <c r="B493" s="139"/>
      <c r="C493" s="139"/>
      <c r="D493" s="139"/>
      <c r="E493" s="139"/>
      <c r="F493" s="139"/>
      <c r="G493" s="139"/>
      <c r="H493" s="139"/>
      <c r="I493" s="139"/>
      <c r="J493" s="139"/>
      <c r="K493" s="139"/>
      <c r="L493" s="139"/>
      <c r="M493" s="139"/>
      <c r="N493" s="139"/>
      <c r="O493" s="139"/>
      <c r="P493" s="139"/>
      <c r="Q493" s="139"/>
      <c r="R493" s="139"/>
      <c r="S493" s="139"/>
      <c r="T493" s="139"/>
      <c r="U493" s="139"/>
      <c r="V493" s="139"/>
      <c r="W493" s="139"/>
      <c r="X493" s="139"/>
      <c r="Y493" s="139"/>
      <c r="Z493" s="139"/>
      <c r="AA493" s="139"/>
      <c r="AB493" s="139"/>
      <c r="AC493" s="139"/>
      <c r="AD493" s="139"/>
      <c r="AE493" s="139"/>
      <c r="AF493" s="139"/>
      <c r="AG493" s="139"/>
      <c r="AH493" s="139"/>
      <c r="AI493" s="139"/>
      <c r="AJ493" s="139"/>
      <c r="AK493" s="139"/>
      <c r="AL493" s="139"/>
      <c r="AM493" s="139"/>
      <c r="AN493" s="139"/>
      <c r="AO493" s="139"/>
      <c r="AP493" s="139"/>
      <c r="AQ493" s="139"/>
      <c r="AR493" s="139"/>
      <c r="AS493" s="167"/>
      <c r="AT493" s="189"/>
      <c r="AU493" s="167"/>
      <c r="AV493" s="189"/>
      <c r="AW493" s="167"/>
      <c r="AX493" s="139"/>
      <c r="AY493" s="139"/>
      <c r="AZ493" s="139"/>
      <c r="BA493" s="139"/>
      <c r="BB493" s="139"/>
      <c r="BC493" s="139"/>
      <c r="BD493" s="112"/>
      <c r="BE493" s="139"/>
      <c r="BF493" s="139"/>
      <c r="BG493" s="139"/>
      <c r="BH493" s="139"/>
      <c r="BI493" s="112"/>
    </row>
    <row r="494" spans="1:93" s="121" customFormat="1">
      <c r="A494" s="139"/>
      <c r="B494" s="139"/>
      <c r="C494" s="139"/>
      <c r="D494" s="139"/>
      <c r="E494" s="139"/>
      <c r="F494" s="139"/>
      <c r="G494" s="139"/>
      <c r="H494" s="139"/>
      <c r="I494" s="139"/>
      <c r="J494" s="139"/>
      <c r="K494" s="139"/>
      <c r="L494" s="139"/>
      <c r="M494" s="139"/>
      <c r="N494" s="139"/>
      <c r="O494" s="139"/>
      <c r="P494" s="139"/>
      <c r="Q494" s="139"/>
      <c r="R494" s="139"/>
      <c r="S494" s="139"/>
      <c r="T494" s="139"/>
      <c r="U494" s="139"/>
      <c r="V494" s="139"/>
      <c r="W494" s="139"/>
      <c r="X494" s="139"/>
      <c r="Y494" s="139"/>
      <c r="Z494" s="139"/>
      <c r="AA494" s="139"/>
      <c r="AB494" s="139"/>
      <c r="AC494" s="139"/>
      <c r="AD494" s="139"/>
      <c r="AE494" s="139"/>
      <c r="AF494" s="139"/>
      <c r="AG494" s="139"/>
      <c r="AH494" s="139"/>
      <c r="AI494" s="139"/>
      <c r="AJ494" s="139"/>
      <c r="AK494" s="139"/>
      <c r="AL494" s="139"/>
      <c r="AM494" s="139"/>
      <c r="AN494" s="139"/>
      <c r="AO494" s="139"/>
      <c r="AP494" s="139"/>
      <c r="AQ494" s="139"/>
      <c r="AR494" s="139"/>
      <c r="AS494" s="167"/>
      <c r="AT494" s="189"/>
      <c r="AU494" s="167"/>
      <c r="AV494" s="189"/>
      <c r="AW494" s="167"/>
      <c r="AX494" s="139"/>
      <c r="AY494" s="139"/>
      <c r="AZ494" s="139"/>
      <c r="BA494" s="139"/>
      <c r="BB494" s="139"/>
      <c r="BC494" s="139"/>
      <c r="BD494" s="112"/>
      <c r="BE494" s="139"/>
      <c r="BF494" s="139"/>
      <c r="BG494" s="139"/>
      <c r="BH494" s="139"/>
      <c r="BI494" s="112"/>
    </row>
    <row r="495" spans="1:93" s="121" customFormat="1">
      <c r="A495" s="139"/>
      <c r="B495" s="139"/>
      <c r="C495" s="139"/>
      <c r="D495" s="139"/>
      <c r="E495" s="139"/>
      <c r="F495" s="139"/>
      <c r="G495" s="139"/>
      <c r="H495" s="139"/>
      <c r="I495" s="139"/>
      <c r="J495" s="139"/>
      <c r="K495" s="139"/>
      <c r="L495" s="139"/>
      <c r="M495" s="139"/>
      <c r="N495" s="139"/>
      <c r="O495" s="139"/>
      <c r="P495" s="139"/>
      <c r="Q495" s="139"/>
      <c r="R495" s="139"/>
      <c r="S495" s="139"/>
      <c r="T495" s="139"/>
      <c r="U495" s="139"/>
      <c r="V495" s="139"/>
      <c r="W495" s="139"/>
      <c r="X495" s="139"/>
      <c r="Y495" s="139"/>
      <c r="Z495" s="139"/>
      <c r="AA495" s="139"/>
      <c r="AB495" s="139"/>
      <c r="AC495" s="139"/>
      <c r="AD495" s="139"/>
      <c r="AE495" s="139"/>
      <c r="AF495" s="139"/>
      <c r="AG495" s="139"/>
      <c r="AH495" s="139"/>
      <c r="AI495" s="139"/>
      <c r="AJ495" s="139"/>
      <c r="AK495" s="139"/>
      <c r="AL495" s="139"/>
      <c r="AM495" s="139"/>
      <c r="AN495" s="139"/>
      <c r="AO495" s="139"/>
      <c r="AP495" s="139"/>
      <c r="AQ495" s="139"/>
      <c r="AR495" s="139"/>
      <c r="AS495" s="167"/>
      <c r="AT495" s="189"/>
      <c r="AU495" s="167"/>
      <c r="AV495" s="189"/>
      <c r="AW495" s="167"/>
      <c r="AX495" s="139"/>
      <c r="AY495" s="139"/>
      <c r="AZ495" s="139"/>
      <c r="BA495" s="139"/>
      <c r="BB495" s="139"/>
      <c r="BC495" s="139"/>
      <c r="BD495" s="112"/>
      <c r="BE495" s="139"/>
      <c r="BF495" s="139"/>
      <c r="BG495" s="139"/>
      <c r="BH495" s="139"/>
      <c r="BI495" s="112"/>
    </row>
    <row r="496" spans="1:93" s="121" customFormat="1">
      <c r="A496" s="139"/>
      <c r="B496" s="139"/>
      <c r="C496" s="139"/>
      <c r="D496" s="139"/>
      <c r="E496" s="139"/>
      <c r="F496" s="139"/>
      <c r="G496" s="139"/>
      <c r="H496" s="139"/>
      <c r="I496" s="139"/>
      <c r="J496" s="139"/>
      <c r="K496" s="139"/>
      <c r="L496" s="139"/>
      <c r="M496" s="139"/>
      <c r="N496" s="139"/>
      <c r="O496" s="139"/>
      <c r="P496" s="139"/>
      <c r="Q496" s="139"/>
      <c r="R496" s="139"/>
      <c r="S496" s="139"/>
      <c r="T496" s="139"/>
      <c r="U496" s="139"/>
      <c r="V496" s="139"/>
      <c r="W496" s="139"/>
      <c r="X496" s="139"/>
      <c r="Y496" s="139"/>
      <c r="Z496" s="139"/>
      <c r="AA496" s="139"/>
      <c r="AB496" s="139"/>
      <c r="AC496" s="139"/>
      <c r="AD496" s="139"/>
      <c r="AE496" s="139"/>
      <c r="AF496" s="139"/>
      <c r="AG496" s="139"/>
      <c r="AH496" s="139"/>
      <c r="AI496" s="139"/>
      <c r="AJ496" s="139"/>
      <c r="AK496" s="139"/>
      <c r="AL496" s="139"/>
      <c r="AM496" s="139"/>
      <c r="AN496" s="139"/>
      <c r="AO496" s="139"/>
      <c r="AP496" s="139"/>
      <c r="AQ496" s="139"/>
      <c r="AR496" s="139"/>
      <c r="AS496" s="167"/>
      <c r="AT496" s="189"/>
      <c r="AU496" s="167"/>
      <c r="AV496" s="189"/>
      <c r="AW496" s="167"/>
      <c r="AX496" s="139"/>
      <c r="AY496" s="139"/>
      <c r="AZ496" s="139"/>
      <c r="BA496" s="139"/>
      <c r="BB496" s="139"/>
      <c r="BC496" s="139"/>
      <c r="BD496" s="112"/>
      <c r="BE496" s="139"/>
      <c r="BF496" s="139"/>
      <c r="BG496" s="139"/>
      <c r="BH496" s="139"/>
      <c r="BI496" s="112"/>
    </row>
    <row r="497" spans="1:61" s="121" customFormat="1">
      <c r="A497" s="139"/>
      <c r="B497" s="139"/>
      <c r="C497" s="139"/>
      <c r="D497" s="139"/>
      <c r="E497" s="139"/>
      <c r="F497" s="139"/>
      <c r="G497" s="139"/>
      <c r="H497" s="139"/>
      <c r="I497" s="139"/>
      <c r="J497" s="139"/>
      <c r="K497" s="139"/>
      <c r="L497" s="139"/>
      <c r="M497" s="139"/>
      <c r="N497" s="139"/>
      <c r="O497" s="139"/>
      <c r="P497" s="139"/>
      <c r="Q497" s="139"/>
      <c r="R497" s="139"/>
      <c r="S497" s="139"/>
      <c r="T497" s="139"/>
      <c r="U497" s="139"/>
      <c r="V497" s="139"/>
      <c r="W497" s="139"/>
      <c r="X497" s="139"/>
      <c r="Y497" s="139"/>
      <c r="Z497" s="139"/>
      <c r="AA497" s="139"/>
      <c r="AB497" s="139"/>
      <c r="AC497" s="139"/>
      <c r="AD497" s="139"/>
      <c r="AE497" s="139"/>
      <c r="AF497" s="139"/>
      <c r="AG497" s="139"/>
      <c r="AH497" s="139"/>
      <c r="AI497" s="139"/>
      <c r="AJ497" s="139"/>
      <c r="AK497" s="139"/>
      <c r="AL497" s="139"/>
      <c r="AM497" s="139"/>
      <c r="AN497" s="139"/>
      <c r="AO497" s="139"/>
      <c r="AP497" s="139"/>
      <c r="AQ497" s="139"/>
      <c r="AR497" s="139"/>
      <c r="AS497" s="167"/>
      <c r="AT497" s="189"/>
      <c r="AU497" s="167"/>
      <c r="AV497" s="189"/>
      <c r="AW497" s="167"/>
      <c r="AX497" s="139"/>
      <c r="AY497" s="139"/>
      <c r="AZ497" s="139"/>
      <c r="BA497" s="139"/>
      <c r="BB497" s="139"/>
      <c r="BC497" s="139"/>
      <c r="BD497" s="112"/>
      <c r="BE497" s="139"/>
      <c r="BF497" s="139"/>
      <c r="BG497" s="139"/>
      <c r="BH497" s="139"/>
      <c r="BI497" s="112"/>
    </row>
    <row r="498" spans="1:61" s="121" customFormat="1">
      <c r="A498" s="139"/>
      <c r="B498" s="139"/>
      <c r="C498" s="139"/>
      <c r="D498" s="139"/>
      <c r="E498" s="139"/>
      <c r="F498" s="139"/>
      <c r="G498" s="139"/>
      <c r="H498" s="139"/>
      <c r="I498" s="139"/>
      <c r="J498" s="139"/>
      <c r="K498" s="139"/>
      <c r="L498" s="139"/>
      <c r="M498" s="139"/>
      <c r="N498" s="139"/>
      <c r="O498" s="139"/>
      <c r="P498" s="139"/>
      <c r="Q498" s="139"/>
      <c r="R498" s="139"/>
      <c r="S498" s="139"/>
      <c r="T498" s="139"/>
      <c r="U498" s="139"/>
      <c r="V498" s="139"/>
      <c r="W498" s="139"/>
      <c r="X498" s="139"/>
      <c r="Y498" s="139"/>
      <c r="Z498" s="139"/>
      <c r="AA498" s="139"/>
      <c r="AB498" s="139"/>
      <c r="AC498" s="139"/>
      <c r="AD498" s="139"/>
      <c r="AE498" s="139"/>
      <c r="AF498" s="139"/>
      <c r="AG498" s="139"/>
      <c r="AH498" s="139"/>
      <c r="AI498" s="139"/>
      <c r="AJ498" s="139"/>
      <c r="AK498" s="139"/>
      <c r="AL498" s="139"/>
      <c r="AM498" s="139"/>
      <c r="AN498" s="139"/>
      <c r="AO498" s="139"/>
      <c r="AP498" s="139"/>
      <c r="AQ498" s="139"/>
      <c r="AR498" s="139"/>
      <c r="AS498" s="167"/>
      <c r="AT498" s="189"/>
      <c r="AU498" s="167"/>
      <c r="AV498" s="189"/>
      <c r="AW498" s="167"/>
      <c r="AX498" s="139"/>
      <c r="AY498" s="139"/>
      <c r="AZ498" s="139"/>
      <c r="BA498" s="139"/>
      <c r="BB498" s="139"/>
      <c r="BC498" s="139"/>
      <c r="BD498" s="112"/>
      <c r="BE498" s="139"/>
      <c r="BF498" s="139"/>
      <c r="BG498" s="139"/>
      <c r="BH498" s="139"/>
      <c r="BI498" s="112"/>
    </row>
    <row r="499" spans="1:61" s="121" customFormat="1">
      <c r="A499" s="139"/>
      <c r="B499" s="139"/>
      <c r="C499" s="139"/>
      <c r="D499" s="139"/>
      <c r="E499" s="139"/>
      <c r="F499" s="139"/>
      <c r="G499" s="139"/>
      <c r="H499" s="139"/>
      <c r="I499" s="139"/>
      <c r="J499" s="139"/>
      <c r="K499" s="139"/>
      <c r="L499" s="139"/>
      <c r="M499" s="139"/>
      <c r="N499" s="139"/>
      <c r="O499" s="139"/>
      <c r="P499" s="139"/>
      <c r="Q499" s="139"/>
      <c r="R499" s="139"/>
      <c r="S499" s="139"/>
      <c r="T499" s="139"/>
      <c r="U499" s="139"/>
      <c r="V499" s="139"/>
      <c r="W499" s="139"/>
      <c r="X499" s="139"/>
      <c r="Y499" s="139"/>
      <c r="Z499" s="139"/>
      <c r="AA499" s="139"/>
      <c r="AB499" s="139"/>
      <c r="AC499" s="139"/>
      <c r="AD499" s="139"/>
      <c r="AE499" s="139"/>
      <c r="AF499" s="139"/>
      <c r="AG499" s="139"/>
      <c r="AH499" s="139"/>
      <c r="AI499" s="139"/>
      <c r="AJ499" s="139"/>
      <c r="AK499" s="139"/>
      <c r="AL499" s="139"/>
      <c r="AM499" s="139"/>
      <c r="AN499" s="139"/>
      <c r="AO499" s="139"/>
      <c r="AP499" s="139"/>
      <c r="AQ499" s="139"/>
      <c r="AR499" s="139"/>
      <c r="AS499" s="167"/>
      <c r="AT499" s="189"/>
      <c r="AU499" s="167"/>
      <c r="AV499" s="189"/>
      <c r="AW499" s="167"/>
      <c r="AX499" s="139"/>
      <c r="AY499" s="139"/>
      <c r="AZ499" s="139"/>
      <c r="BA499" s="139"/>
      <c r="BB499" s="139"/>
      <c r="BC499" s="139"/>
      <c r="BD499" s="112"/>
      <c r="BE499" s="139"/>
      <c r="BF499" s="139"/>
      <c r="BG499" s="139"/>
      <c r="BH499" s="139"/>
      <c r="BI499" s="112"/>
    </row>
    <row r="500" spans="1:61" s="121" customFormat="1">
      <c r="A500" s="139"/>
      <c r="B500" s="139"/>
      <c r="C500" s="139"/>
      <c r="D500" s="139"/>
      <c r="E500" s="139"/>
      <c r="F500" s="139"/>
      <c r="G500" s="139"/>
      <c r="H500" s="139"/>
      <c r="I500" s="139"/>
      <c r="J500" s="139"/>
      <c r="K500" s="139"/>
      <c r="L500" s="139"/>
      <c r="M500" s="139"/>
      <c r="N500" s="139"/>
      <c r="O500" s="139"/>
      <c r="P500" s="139"/>
      <c r="Q500" s="139"/>
      <c r="R500" s="139"/>
      <c r="S500" s="139"/>
      <c r="T500" s="139"/>
      <c r="U500" s="139"/>
      <c r="V500" s="139"/>
      <c r="W500" s="139"/>
      <c r="X500" s="139"/>
      <c r="Y500" s="139"/>
      <c r="Z500" s="139"/>
      <c r="AA500" s="139"/>
      <c r="AB500" s="139"/>
      <c r="AC500" s="139"/>
      <c r="AD500" s="139"/>
      <c r="AE500" s="139"/>
      <c r="AF500" s="139"/>
      <c r="AG500" s="139"/>
      <c r="AH500" s="139"/>
      <c r="AI500" s="139"/>
      <c r="AJ500" s="139"/>
      <c r="AK500" s="139"/>
      <c r="AL500" s="139"/>
      <c r="AM500" s="139"/>
      <c r="AN500" s="139"/>
      <c r="AO500" s="139"/>
      <c r="AP500" s="139"/>
      <c r="AQ500" s="139"/>
      <c r="AR500" s="139"/>
      <c r="AS500" s="167"/>
      <c r="AT500" s="189"/>
      <c r="AU500" s="167"/>
      <c r="AV500" s="189"/>
      <c r="AW500" s="167"/>
      <c r="AX500" s="139"/>
      <c r="AY500" s="139"/>
      <c r="AZ500" s="139"/>
      <c r="BA500" s="139"/>
      <c r="BB500" s="139"/>
      <c r="BC500" s="139"/>
      <c r="BD500" s="112"/>
      <c r="BE500" s="139"/>
      <c r="BF500" s="139"/>
      <c r="BG500" s="139"/>
      <c r="BH500" s="139"/>
      <c r="BI500" s="112"/>
    </row>
    <row r="501" spans="1:61" s="121" customFormat="1">
      <c r="A501" s="139"/>
      <c r="B501" s="139"/>
      <c r="C501" s="139"/>
      <c r="D501" s="139"/>
      <c r="E501" s="139"/>
      <c r="F501" s="139"/>
      <c r="G501" s="139"/>
      <c r="H501" s="139"/>
      <c r="I501" s="139"/>
      <c r="J501" s="139"/>
      <c r="K501" s="139"/>
      <c r="L501" s="139"/>
      <c r="M501" s="139"/>
      <c r="N501" s="139"/>
      <c r="O501" s="139"/>
      <c r="P501" s="139"/>
      <c r="Q501" s="139"/>
      <c r="R501" s="139"/>
      <c r="S501" s="139"/>
      <c r="T501" s="139"/>
      <c r="U501" s="139"/>
      <c r="V501" s="139"/>
      <c r="W501" s="139"/>
      <c r="X501" s="139"/>
      <c r="Y501" s="139"/>
      <c r="Z501" s="139"/>
      <c r="AA501" s="139"/>
      <c r="AB501" s="139"/>
      <c r="AC501" s="139"/>
      <c r="AD501" s="139"/>
      <c r="AE501" s="139"/>
      <c r="AF501" s="139"/>
      <c r="AG501" s="139"/>
      <c r="AH501" s="139"/>
      <c r="AI501" s="139"/>
      <c r="AJ501" s="139"/>
      <c r="AK501" s="139"/>
      <c r="AL501" s="139"/>
      <c r="AM501" s="139"/>
      <c r="AN501" s="139"/>
      <c r="AO501" s="139"/>
      <c r="AP501" s="139"/>
      <c r="AQ501" s="139"/>
      <c r="AR501" s="139"/>
      <c r="AS501" s="167"/>
      <c r="AT501" s="189"/>
      <c r="AU501" s="167"/>
      <c r="AV501" s="189"/>
      <c r="AW501" s="167"/>
      <c r="AX501" s="139"/>
      <c r="AY501" s="139"/>
      <c r="AZ501" s="139"/>
      <c r="BA501" s="139"/>
      <c r="BB501" s="139"/>
      <c r="BC501" s="139"/>
      <c r="BD501" s="112"/>
      <c r="BE501" s="139"/>
      <c r="BF501" s="139"/>
      <c r="BG501" s="139"/>
      <c r="BH501" s="139"/>
      <c r="BI501" s="112"/>
    </row>
    <row r="502" spans="1:61" s="121" customFormat="1">
      <c r="A502" s="139"/>
      <c r="B502" s="139"/>
      <c r="C502" s="139"/>
      <c r="D502" s="139"/>
      <c r="E502" s="139"/>
      <c r="F502" s="139"/>
      <c r="G502" s="139"/>
      <c r="H502" s="139"/>
      <c r="I502" s="139"/>
      <c r="J502" s="139"/>
      <c r="K502" s="139"/>
      <c r="L502" s="139"/>
      <c r="M502" s="139"/>
      <c r="N502" s="139"/>
      <c r="O502" s="139"/>
      <c r="P502" s="139"/>
      <c r="Q502" s="139"/>
      <c r="R502" s="139"/>
      <c r="S502" s="139"/>
      <c r="T502" s="139"/>
      <c r="U502" s="139"/>
      <c r="V502" s="139"/>
      <c r="W502" s="139"/>
      <c r="X502" s="139"/>
      <c r="Y502" s="139"/>
      <c r="Z502" s="139"/>
      <c r="AA502" s="139"/>
      <c r="AB502" s="139"/>
      <c r="AC502" s="139"/>
      <c r="AD502" s="139"/>
      <c r="AE502" s="139"/>
      <c r="AF502" s="139"/>
      <c r="AG502" s="139"/>
      <c r="AH502" s="139"/>
      <c r="AI502" s="139"/>
      <c r="AJ502" s="139"/>
      <c r="AK502" s="139"/>
      <c r="AL502" s="139"/>
      <c r="AM502" s="139"/>
      <c r="AN502" s="139"/>
      <c r="AO502" s="139"/>
      <c r="AP502" s="139"/>
      <c r="AQ502" s="139"/>
      <c r="AR502" s="139"/>
      <c r="AS502" s="167"/>
      <c r="AT502" s="189"/>
      <c r="AU502" s="167"/>
      <c r="AV502" s="189"/>
      <c r="AW502" s="167"/>
      <c r="AX502" s="139"/>
      <c r="AY502" s="139"/>
      <c r="AZ502" s="139"/>
      <c r="BA502" s="139"/>
      <c r="BB502" s="139"/>
      <c r="BC502" s="139"/>
      <c r="BD502" s="112"/>
      <c r="BE502" s="139"/>
      <c r="BF502" s="139"/>
      <c r="BG502" s="139"/>
      <c r="BH502" s="139"/>
      <c r="BI502" s="112"/>
    </row>
    <row r="503" spans="1:61" s="121" customFormat="1">
      <c r="A503" s="139"/>
      <c r="B503" s="139"/>
      <c r="C503" s="139"/>
      <c r="D503" s="139"/>
      <c r="E503" s="139"/>
      <c r="F503" s="139"/>
      <c r="G503" s="139"/>
      <c r="H503" s="139"/>
      <c r="I503" s="139"/>
      <c r="J503" s="139"/>
      <c r="K503" s="139"/>
      <c r="L503" s="139"/>
      <c r="M503" s="139"/>
      <c r="N503" s="139"/>
      <c r="O503" s="139"/>
      <c r="P503" s="139"/>
      <c r="Q503" s="139"/>
      <c r="R503" s="139"/>
      <c r="S503" s="139"/>
      <c r="T503" s="139"/>
      <c r="U503" s="139"/>
      <c r="V503" s="139"/>
      <c r="W503" s="139"/>
      <c r="X503" s="139"/>
      <c r="Y503" s="139"/>
      <c r="Z503" s="139"/>
      <c r="AA503" s="139"/>
      <c r="AB503" s="139"/>
      <c r="AC503" s="139"/>
      <c r="AD503" s="139"/>
      <c r="AE503" s="139"/>
      <c r="AF503" s="139"/>
      <c r="AG503" s="139"/>
      <c r="AH503" s="139"/>
      <c r="AI503" s="139"/>
      <c r="AJ503" s="139"/>
      <c r="AK503" s="139"/>
      <c r="AL503" s="139"/>
      <c r="AM503" s="139"/>
      <c r="AN503" s="139"/>
      <c r="AO503" s="139"/>
      <c r="AP503" s="139"/>
      <c r="AQ503" s="139"/>
      <c r="AR503" s="139"/>
      <c r="AS503" s="167"/>
      <c r="AT503" s="189"/>
      <c r="AU503" s="167"/>
      <c r="AV503" s="189"/>
      <c r="AW503" s="167"/>
      <c r="AX503" s="139"/>
      <c r="AY503" s="139"/>
      <c r="AZ503" s="139"/>
      <c r="BA503" s="139"/>
      <c r="BB503" s="139"/>
      <c r="BC503" s="139"/>
      <c r="BD503" s="112"/>
      <c r="BE503" s="139"/>
      <c r="BF503" s="139"/>
      <c r="BG503" s="139"/>
      <c r="BH503" s="139"/>
      <c r="BI503" s="112"/>
    </row>
    <row r="504" spans="1:61" s="121" customFormat="1">
      <c r="A504" s="139"/>
      <c r="B504" s="139"/>
      <c r="C504" s="139"/>
      <c r="D504" s="139"/>
      <c r="E504" s="139"/>
      <c r="F504" s="139"/>
      <c r="G504" s="139"/>
      <c r="H504" s="139"/>
      <c r="I504" s="139"/>
      <c r="J504" s="139"/>
      <c r="K504" s="139"/>
      <c r="L504" s="139"/>
      <c r="M504" s="139"/>
      <c r="N504" s="139"/>
      <c r="O504" s="139"/>
      <c r="P504" s="139"/>
      <c r="Q504" s="139"/>
      <c r="R504" s="139"/>
      <c r="S504" s="139"/>
      <c r="T504" s="139"/>
      <c r="U504" s="139"/>
      <c r="V504" s="139"/>
      <c r="W504" s="139"/>
      <c r="X504" s="139"/>
      <c r="Y504" s="139"/>
      <c r="Z504" s="139"/>
      <c r="AA504" s="139"/>
      <c r="AB504" s="139"/>
      <c r="AC504" s="139"/>
      <c r="AD504" s="139"/>
      <c r="AE504" s="139"/>
      <c r="AF504" s="139"/>
      <c r="AG504" s="139"/>
      <c r="AH504" s="139"/>
      <c r="AI504" s="139"/>
      <c r="AJ504" s="139"/>
      <c r="AK504" s="139"/>
      <c r="AL504" s="139"/>
      <c r="AM504" s="139"/>
      <c r="AN504" s="139"/>
      <c r="AO504" s="139"/>
      <c r="AP504" s="139"/>
      <c r="AQ504" s="139"/>
      <c r="AR504" s="139"/>
      <c r="AS504" s="167"/>
      <c r="AT504" s="189"/>
      <c r="AU504" s="167"/>
      <c r="AV504" s="189"/>
      <c r="AW504" s="167"/>
      <c r="AX504" s="139"/>
      <c r="AY504" s="139"/>
      <c r="AZ504" s="139"/>
      <c r="BA504" s="139"/>
      <c r="BB504" s="139"/>
      <c r="BC504" s="139"/>
      <c r="BD504" s="112"/>
      <c r="BE504" s="139"/>
      <c r="BF504" s="139"/>
      <c r="BG504" s="139"/>
      <c r="BH504" s="139"/>
      <c r="BI504" s="112"/>
    </row>
    <row r="505" spans="1:61" s="121" customFormat="1">
      <c r="A505" s="139"/>
      <c r="B505" s="139"/>
      <c r="C505" s="139"/>
      <c r="D505" s="139"/>
      <c r="E505" s="139"/>
      <c r="F505" s="139"/>
      <c r="G505" s="139"/>
      <c r="H505" s="139"/>
      <c r="I505" s="139"/>
      <c r="J505" s="139"/>
      <c r="K505" s="139"/>
      <c r="L505" s="139"/>
      <c r="M505" s="139"/>
      <c r="N505" s="139"/>
      <c r="O505" s="139"/>
      <c r="P505" s="139"/>
      <c r="Q505" s="139"/>
      <c r="R505" s="139"/>
      <c r="S505" s="139"/>
      <c r="T505" s="139"/>
      <c r="U505" s="139"/>
      <c r="V505" s="139"/>
      <c r="W505" s="139"/>
      <c r="X505" s="139"/>
      <c r="Y505" s="139"/>
      <c r="Z505" s="139"/>
      <c r="AA505" s="139"/>
      <c r="AB505" s="139"/>
      <c r="AC505" s="139"/>
      <c r="AD505" s="139"/>
      <c r="AE505" s="139"/>
      <c r="AF505" s="139"/>
      <c r="AG505" s="139"/>
      <c r="AH505" s="139"/>
      <c r="AI505" s="139"/>
      <c r="AJ505" s="139"/>
      <c r="AK505" s="139"/>
      <c r="AL505" s="139"/>
      <c r="AM505" s="139"/>
      <c r="AN505" s="139"/>
      <c r="AO505" s="139"/>
      <c r="AP505" s="139"/>
      <c r="AQ505" s="139"/>
      <c r="AR505" s="139"/>
      <c r="AS505" s="167"/>
      <c r="AT505" s="189"/>
      <c r="AU505" s="167"/>
      <c r="AV505" s="189"/>
      <c r="AW505" s="167"/>
      <c r="AX505" s="139"/>
      <c r="AY505" s="139"/>
      <c r="AZ505" s="139"/>
      <c r="BA505" s="139"/>
      <c r="BB505" s="139"/>
      <c r="BC505" s="139"/>
      <c r="BD505" s="112"/>
      <c r="BE505" s="139"/>
      <c r="BF505" s="139"/>
      <c r="BG505" s="139"/>
      <c r="BH505" s="139"/>
      <c r="BI505" s="112"/>
    </row>
  </sheetData>
  <mergeCells count="71">
    <mergeCell ref="A3:BI3"/>
    <mergeCell ref="A4:BI4"/>
    <mergeCell ref="A5:A7"/>
    <mergeCell ref="C5:C8"/>
    <mergeCell ref="D5:D8"/>
    <mergeCell ref="E5:E8"/>
    <mergeCell ref="F5:F8"/>
    <mergeCell ref="G5:G7"/>
    <mergeCell ref="H5:H7"/>
    <mergeCell ref="T6:U6"/>
    <mergeCell ref="I5:I7"/>
    <mergeCell ref="J5:AO5"/>
    <mergeCell ref="AP5:AZ5"/>
    <mergeCell ref="BA5:BC6"/>
    <mergeCell ref="V6:W6"/>
    <mergeCell ref="J6:K6"/>
    <mergeCell ref="L6:M6"/>
    <mergeCell ref="N6:O6"/>
    <mergeCell ref="P6:Q6"/>
    <mergeCell ref="R6:S6"/>
    <mergeCell ref="AN7:AN8"/>
    <mergeCell ref="O7:O8"/>
    <mergeCell ref="P7:P8"/>
    <mergeCell ref="Q7:Q8"/>
    <mergeCell ref="AA7:AA8"/>
    <mergeCell ref="AB7:AB8"/>
    <mergeCell ref="AC7:AC8"/>
    <mergeCell ref="AI7:AI8"/>
    <mergeCell ref="X7:X8"/>
    <mergeCell ref="AO7:AO8"/>
    <mergeCell ref="X6:Y6"/>
    <mergeCell ref="Z6:AA6"/>
    <mergeCell ref="AB6:AC6"/>
    <mergeCell ref="BF5:BF7"/>
    <mergeCell ref="AP6:AR6"/>
    <mergeCell ref="AX6:AZ6"/>
    <mergeCell ref="AD6:AE6"/>
    <mergeCell ref="AF6:AG6"/>
    <mergeCell ref="AH6:AI6"/>
    <mergeCell ref="AJ6:AK6"/>
    <mergeCell ref="AL6:AM6"/>
    <mergeCell ref="AN6:AO6"/>
    <mergeCell ref="AM7:AM8"/>
    <mergeCell ref="Y7:Y8"/>
    <mergeCell ref="Z7:Z8"/>
    <mergeCell ref="BG5:BG7"/>
    <mergeCell ref="BH5:BH7"/>
    <mergeCell ref="BI5:BI7"/>
    <mergeCell ref="BD5:BD7"/>
    <mergeCell ref="BE5:BE7"/>
    <mergeCell ref="J7:J8"/>
    <mergeCell ref="K7:K8"/>
    <mergeCell ref="L7:L8"/>
    <mergeCell ref="M7:M8"/>
    <mergeCell ref="N7:N8"/>
    <mergeCell ref="AS6:AW6"/>
    <mergeCell ref="A481:I481"/>
    <mergeCell ref="AJ7:AJ8"/>
    <mergeCell ref="AK7:AK8"/>
    <mergeCell ref="AL7:AL8"/>
    <mergeCell ref="R7:R8"/>
    <mergeCell ref="S7:S8"/>
    <mergeCell ref="T7:T8"/>
    <mergeCell ref="U7:U8"/>
    <mergeCell ref="V7:V8"/>
    <mergeCell ref="AD7:AD8"/>
    <mergeCell ref="AE7:AE8"/>
    <mergeCell ref="AF7:AF8"/>
    <mergeCell ref="AG7:AG8"/>
    <mergeCell ref="AH7:AH8"/>
    <mergeCell ref="W7:W8"/>
  </mergeCells>
  <pageMargins left="0.1" right="0.1" top="0.5" bottom="0.25" header="0.05" footer="0"/>
  <pageSetup paperSize="5" scale="65" fitToWidth="0" fitToHeight="0" orientation="landscape" horizontalDpi="0" verticalDpi="0" r:id="rId1"/>
  <headerFooter>
    <oddFooter>&amp;Cหน้าที่ &amp;P   (10-6-61)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49"/>
  <sheetViews>
    <sheetView zoomScale="60" zoomScaleNormal="6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A6" sqref="A6"/>
    </sheetView>
  </sheetViews>
  <sheetFormatPr defaultRowHeight="23.25"/>
  <cols>
    <col min="1" max="1" width="5.7109375" style="12" bestFit="1" customWidth="1"/>
    <col min="2" max="2" width="24.140625" style="12" customWidth="1"/>
    <col min="3" max="3" width="8.28515625" style="12" hidden="1" customWidth="1"/>
    <col min="4" max="4" width="8.85546875" style="12" hidden="1" customWidth="1"/>
    <col min="5" max="5" width="7.85546875" style="12" hidden="1" customWidth="1"/>
    <col min="6" max="6" width="5.7109375" style="12" hidden="1" customWidth="1"/>
    <col min="7" max="7" width="4.85546875" style="12" hidden="1" customWidth="1"/>
    <col min="8" max="39" width="4.7109375" style="46" customWidth="1"/>
    <col min="40" max="40" width="6.42578125" style="46" customWidth="1"/>
    <col min="41" max="49" width="4.7109375" style="46" customWidth="1"/>
    <col min="50" max="50" width="6" style="3" customWidth="1"/>
    <col min="51" max="52" width="7" style="3" customWidth="1"/>
    <col min="53" max="53" width="6.140625" style="3" customWidth="1"/>
    <col min="54" max="54" width="7" style="3" customWidth="1"/>
    <col min="55" max="55" width="6" style="3" customWidth="1"/>
    <col min="56" max="56" width="5.7109375" style="3" customWidth="1"/>
    <col min="57" max="57" width="5.85546875" style="3" customWidth="1"/>
    <col min="58" max="58" width="7.5703125" style="3" customWidth="1"/>
    <col min="59" max="59" width="6" style="3" customWidth="1"/>
    <col min="60" max="60" width="6.140625" style="3" customWidth="1"/>
    <col min="61" max="61" width="6.140625" style="46" customWidth="1"/>
    <col min="62" max="62" width="7" style="3" customWidth="1"/>
    <col min="63" max="79" width="9.140625" style="14"/>
    <col min="80" max="16384" width="9.140625" style="13"/>
  </cols>
  <sheetData>
    <row r="1" spans="1:80">
      <c r="A1" s="218" t="s">
        <v>336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</row>
    <row r="2" spans="1:80">
      <c r="A2" s="218" t="s">
        <v>218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</row>
    <row r="3" spans="1:80" s="15" customFormat="1" ht="46.5" customHeight="1">
      <c r="A3" s="208" t="s">
        <v>0</v>
      </c>
      <c r="B3" s="209" t="s">
        <v>1</v>
      </c>
      <c r="C3" s="209" t="s">
        <v>24</v>
      </c>
      <c r="D3" s="214" t="s">
        <v>27</v>
      </c>
      <c r="E3" s="209" t="s">
        <v>23</v>
      </c>
      <c r="F3" s="216" t="s">
        <v>220</v>
      </c>
      <c r="G3" s="216" t="s">
        <v>221</v>
      </c>
      <c r="H3" s="211" t="s">
        <v>216</v>
      </c>
      <c r="I3" s="212"/>
      <c r="J3" s="212"/>
      <c r="K3" s="212"/>
      <c r="L3" s="212"/>
      <c r="M3" s="212"/>
      <c r="N3" s="212"/>
      <c r="O3" s="213"/>
      <c r="P3" s="211" t="s">
        <v>10</v>
      </c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3"/>
      <c r="AD3" s="211" t="s">
        <v>217</v>
      </c>
      <c r="AE3" s="212"/>
      <c r="AF3" s="212"/>
      <c r="AG3" s="212"/>
      <c r="AH3" s="212"/>
      <c r="AI3" s="212"/>
      <c r="AJ3" s="212"/>
      <c r="AK3" s="213"/>
      <c r="AL3" s="211" t="s">
        <v>222</v>
      </c>
      <c r="AM3" s="213"/>
      <c r="AN3" s="229" t="s">
        <v>337</v>
      </c>
      <c r="AO3" s="217" t="s">
        <v>7</v>
      </c>
      <c r="AP3" s="217"/>
      <c r="AQ3" s="217"/>
      <c r="AR3" s="217"/>
      <c r="AS3" s="217"/>
      <c r="AT3" s="217"/>
      <c r="AU3" s="219" t="s">
        <v>26</v>
      </c>
      <c r="AV3" s="220"/>
      <c r="AW3" s="220"/>
      <c r="AX3" s="221" t="s">
        <v>28</v>
      </c>
      <c r="AY3" s="99" t="s">
        <v>6</v>
      </c>
      <c r="AZ3" s="99" t="s">
        <v>6</v>
      </c>
      <c r="BA3" s="225" t="s">
        <v>219</v>
      </c>
      <c r="BB3" s="226"/>
      <c r="BC3" s="225" t="s">
        <v>329</v>
      </c>
      <c r="BD3" s="227"/>
      <c r="BE3" s="228"/>
      <c r="BF3" s="98" t="s">
        <v>330</v>
      </c>
      <c r="BG3" s="225" t="s">
        <v>329</v>
      </c>
      <c r="BH3" s="228"/>
      <c r="BI3" s="221" t="s">
        <v>29</v>
      </c>
      <c r="BJ3" s="221" t="s">
        <v>30</v>
      </c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</row>
    <row r="4" spans="1:80" s="15" customFormat="1" ht="46.5">
      <c r="A4" s="208"/>
      <c r="B4" s="210"/>
      <c r="C4" s="210"/>
      <c r="D4" s="215"/>
      <c r="E4" s="210"/>
      <c r="F4" s="216"/>
      <c r="G4" s="216"/>
      <c r="H4" s="222" t="s">
        <v>25</v>
      </c>
      <c r="I4" s="223"/>
      <c r="J4" s="211" t="s">
        <v>17</v>
      </c>
      <c r="K4" s="213"/>
      <c r="L4" s="211" t="s">
        <v>18</v>
      </c>
      <c r="M4" s="213"/>
      <c r="N4" s="211" t="s">
        <v>4</v>
      </c>
      <c r="O4" s="213"/>
      <c r="P4" s="217" t="s">
        <v>19</v>
      </c>
      <c r="Q4" s="217"/>
      <c r="R4" s="217" t="s">
        <v>20</v>
      </c>
      <c r="S4" s="217"/>
      <c r="T4" s="217" t="s">
        <v>21</v>
      </c>
      <c r="U4" s="217"/>
      <c r="V4" s="217" t="s">
        <v>22</v>
      </c>
      <c r="W4" s="217"/>
      <c r="X4" s="217" t="s">
        <v>15</v>
      </c>
      <c r="Y4" s="217"/>
      <c r="Z4" s="217" t="s">
        <v>16</v>
      </c>
      <c r="AA4" s="217"/>
      <c r="AB4" s="211" t="s">
        <v>4</v>
      </c>
      <c r="AC4" s="213"/>
      <c r="AD4" s="217" t="s">
        <v>11</v>
      </c>
      <c r="AE4" s="217"/>
      <c r="AF4" s="217" t="s">
        <v>12</v>
      </c>
      <c r="AG4" s="217"/>
      <c r="AH4" s="217" t="s">
        <v>13</v>
      </c>
      <c r="AI4" s="217"/>
      <c r="AJ4" s="211" t="s">
        <v>4</v>
      </c>
      <c r="AK4" s="213"/>
      <c r="AL4" s="217" t="s">
        <v>9</v>
      </c>
      <c r="AM4" s="217"/>
      <c r="AN4" s="230"/>
      <c r="AO4" s="224" t="s">
        <v>8</v>
      </c>
      <c r="AP4" s="224"/>
      <c r="AQ4" s="224"/>
      <c r="AR4" s="224" t="s">
        <v>14</v>
      </c>
      <c r="AS4" s="224"/>
      <c r="AT4" s="224"/>
      <c r="AU4" s="220"/>
      <c r="AV4" s="220"/>
      <c r="AW4" s="220"/>
      <c r="AX4" s="221"/>
      <c r="AY4" s="100" t="s">
        <v>335</v>
      </c>
      <c r="AZ4" s="100" t="s">
        <v>334</v>
      </c>
      <c r="BA4" s="96" t="s">
        <v>6</v>
      </c>
      <c r="BB4" s="96" t="s">
        <v>6</v>
      </c>
      <c r="BC4" s="96" t="s">
        <v>6</v>
      </c>
      <c r="BD4" s="96" t="s">
        <v>327</v>
      </c>
      <c r="BE4" s="96" t="s">
        <v>6</v>
      </c>
      <c r="BF4" s="96" t="s">
        <v>331</v>
      </c>
      <c r="BG4" s="96" t="s">
        <v>332</v>
      </c>
      <c r="BH4" s="96" t="s">
        <v>323</v>
      </c>
      <c r="BI4" s="221"/>
      <c r="BJ4" s="221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</row>
    <row r="5" spans="1:80" s="15" customFormat="1" ht="39.75" customHeight="1">
      <c r="A5" s="208"/>
      <c r="B5" s="210"/>
      <c r="C5" s="210"/>
      <c r="D5" s="215"/>
      <c r="E5" s="210"/>
      <c r="F5" s="216"/>
      <c r="G5" s="216"/>
      <c r="H5" s="93" t="s">
        <v>2</v>
      </c>
      <c r="I5" s="55" t="s">
        <v>3</v>
      </c>
      <c r="J5" s="55" t="s">
        <v>2</v>
      </c>
      <c r="K5" s="55" t="s">
        <v>3</v>
      </c>
      <c r="L5" s="55" t="s">
        <v>2</v>
      </c>
      <c r="M5" s="55" t="s">
        <v>3</v>
      </c>
      <c r="N5" s="55" t="s">
        <v>2</v>
      </c>
      <c r="O5" s="55" t="s">
        <v>3</v>
      </c>
      <c r="P5" s="55" t="s">
        <v>2</v>
      </c>
      <c r="Q5" s="55" t="s">
        <v>3</v>
      </c>
      <c r="R5" s="55" t="s">
        <v>2</v>
      </c>
      <c r="S5" s="55" t="s">
        <v>3</v>
      </c>
      <c r="T5" s="55" t="s">
        <v>2</v>
      </c>
      <c r="U5" s="55" t="s">
        <v>3</v>
      </c>
      <c r="V5" s="55" t="s">
        <v>2</v>
      </c>
      <c r="W5" s="55" t="s">
        <v>3</v>
      </c>
      <c r="X5" s="55" t="s">
        <v>2</v>
      </c>
      <c r="Y5" s="55" t="s">
        <v>3</v>
      </c>
      <c r="Z5" s="55" t="s">
        <v>2</v>
      </c>
      <c r="AA5" s="55" t="s">
        <v>3</v>
      </c>
      <c r="AB5" s="55" t="s">
        <v>2</v>
      </c>
      <c r="AC5" s="55" t="s">
        <v>3</v>
      </c>
      <c r="AD5" s="55" t="s">
        <v>2</v>
      </c>
      <c r="AE5" s="55" t="s">
        <v>3</v>
      </c>
      <c r="AF5" s="55" t="s">
        <v>2</v>
      </c>
      <c r="AG5" s="55" t="s">
        <v>3</v>
      </c>
      <c r="AH5" s="55" t="s">
        <v>2</v>
      </c>
      <c r="AI5" s="55" t="s">
        <v>3</v>
      </c>
      <c r="AJ5" s="55" t="s">
        <v>2</v>
      </c>
      <c r="AK5" s="55" t="s">
        <v>3</v>
      </c>
      <c r="AL5" s="55" t="s">
        <v>2</v>
      </c>
      <c r="AM5" s="55" t="s">
        <v>3</v>
      </c>
      <c r="AN5" s="231"/>
      <c r="AO5" s="57" t="s">
        <v>5</v>
      </c>
      <c r="AP5" s="57" t="s">
        <v>6</v>
      </c>
      <c r="AQ5" s="57" t="s">
        <v>4</v>
      </c>
      <c r="AR5" s="57" t="s">
        <v>5</v>
      </c>
      <c r="AS5" s="57" t="s">
        <v>6</v>
      </c>
      <c r="AT5" s="57" t="s">
        <v>4</v>
      </c>
      <c r="AU5" s="56" t="s">
        <v>5</v>
      </c>
      <c r="AV5" s="56" t="s">
        <v>6</v>
      </c>
      <c r="AW5" s="56" t="s">
        <v>4</v>
      </c>
      <c r="AX5" s="221"/>
      <c r="AY5" s="101" t="s">
        <v>322</v>
      </c>
      <c r="AZ5" s="101" t="s">
        <v>322</v>
      </c>
      <c r="BA5" s="97" t="s">
        <v>324</v>
      </c>
      <c r="BB5" s="97" t="s">
        <v>325</v>
      </c>
      <c r="BC5" s="97" t="s">
        <v>326</v>
      </c>
      <c r="BD5" s="97" t="s">
        <v>299</v>
      </c>
      <c r="BE5" s="97" t="s">
        <v>328</v>
      </c>
      <c r="BF5" s="97"/>
      <c r="BG5" s="97" t="s">
        <v>333</v>
      </c>
      <c r="BH5" s="97"/>
      <c r="BI5" s="221"/>
      <c r="BJ5" s="221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</row>
    <row r="6" spans="1:80" s="3" customFormat="1" ht="21.75" customHeight="1">
      <c r="A6" s="1"/>
      <c r="B6" s="2"/>
      <c r="C6" s="2" t="s">
        <v>192</v>
      </c>
      <c r="D6" s="2" t="s">
        <v>183</v>
      </c>
      <c r="E6" s="2" t="s">
        <v>181</v>
      </c>
      <c r="F6" s="2">
        <v>1</v>
      </c>
      <c r="G6" s="2">
        <v>3</v>
      </c>
      <c r="H6" s="104"/>
      <c r="I6" s="49"/>
      <c r="J6" s="104"/>
      <c r="K6" s="49"/>
      <c r="L6" s="104"/>
      <c r="M6" s="49"/>
      <c r="N6" s="49">
        <f>L6+J6+H6</f>
        <v>0</v>
      </c>
      <c r="O6" s="49">
        <f>M6+K6+I6</f>
        <v>0</v>
      </c>
      <c r="P6" s="104"/>
      <c r="Q6" s="49"/>
      <c r="R6" s="104"/>
      <c r="S6" s="49"/>
      <c r="T6" s="104"/>
      <c r="U6" s="49"/>
      <c r="V6" s="104"/>
      <c r="W6" s="49"/>
      <c r="X6" s="104"/>
      <c r="Y6" s="49"/>
      <c r="Z6" s="104"/>
      <c r="AA6" s="49"/>
      <c r="AB6" s="49">
        <f>Z6+X6+V6+T6+R6+P6</f>
        <v>0</v>
      </c>
      <c r="AC6" s="49">
        <f>AA6+Y6+W6+U6+S6+Q6</f>
        <v>0</v>
      </c>
      <c r="AD6" s="105"/>
      <c r="AE6" s="49"/>
      <c r="AF6" s="105"/>
      <c r="AG6" s="49"/>
      <c r="AH6" s="49"/>
      <c r="AI6" s="49"/>
      <c r="AJ6" s="49"/>
      <c r="AK6" s="49"/>
      <c r="AL6" s="106">
        <f>AJ6+AH6+AF6+AD6</f>
        <v>0</v>
      </c>
      <c r="AM6" s="106">
        <f>AK6+AI6+AG6+AE6</f>
        <v>0</v>
      </c>
      <c r="AN6" s="106"/>
      <c r="AO6" s="105"/>
      <c r="AP6" s="105"/>
      <c r="AQ6" s="105">
        <f>AP6+AO6</f>
        <v>0</v>
      </c>
      <c r="AR6" s="107"/>
      <c r="AS6" s="108"/>
      <c r="AT6" s="105">
        <f>AS6+AR6</f>
        <v>0</v>
      </c>
      <c r="AU6" s="105">
        <f>AO6-AR6</f>
        <v>0</v>
      </c>
      <c r="AV6" s="105">
        <f>AP6-AS6</f>
        <v>0</v>
      </c>
      <c r="AW6" s="105">
        <f>AV6+AU6</f>
        <v>0</v>
      </c>
      <c r="AX6" s="109" t="e">
        <f>AW6/AT6*100</f>
        <v>#DIV/0!</v>
      </c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>
        <f>AQ6+AY6+BA6+BC6+BD6+BE6-(AZ6+AT6)</f>
        <v>0</v>
      </c>
      <c r="BJ6" s="109" t="e">
        <f>BI6/AT6*100</f>
        <v>#DIV/0!</v>
      </c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80" s="3" customFormat="1" ht="21.75" customHeight="1">
      <c r="A7" s="5"/>
      <c r="B7" s="2"/>
      <c r="C7" s="2" t="s">
        <v>192</v>
      </c>
      <c r="D7" s="2" t="s">
        <v>183</v>
      </c>
      <c r="E7" s="2" t="s">
        <v>181</v>
      </c>
      <c r="F7" s="2">
        <v>1</v>
      </c>
      <c r="G7" s="2">
        <v>3</v>
      </c>
      <c r="H7" s="110"/>
      <c r="I7" s="6"/>
      <c r="J7" s="110"/>
      <c r="K7" s="6"/>
      <c r="L7" s="110"/>
      <c r="M7" s="6"/>
      <c r="N7" s="6">
        <f t="shared" ref="N7:N70" si="0">L7+J7+H7</f>
        <v>0</v>
      </c>
      <c r="O7" s="6">
        <f t="shared" ref="O7:O70" si="1">M7+K7+I7</f>
        <v>0</v>
      </c>
      <c r="P7" s="110"/>
      <c r="Q7" s="6"/>
      <c r="R7" s="110"/>
      <c r="S7" s="6"/>
      <c r="T7" s="110"/>
      <c r="U7" s="6"/>
      <c r="V7" s="110"/>
      <c r="W7" s="6"/>
      <c r="X7" s="110"/>
      <c r="Y7" s="6"/>
      <c r="Z7" s="110"/>
      <c r="AA7" s="6"/>
      <c r="AB7" s="6">
        <f t="shared" ref="AB7:AB70" si="2">Z7+X7+V7+T7+R7+P7</f>
        <v>0</v>
      </c>
      <c r="AC7" s="6">
        <f t="shared" ref="AC7:AC70" si="3">AA7+Y7+W7+U7+S7+Q7</f>
        <v>0</v>
      </c>
      <c r="AD7" s="5"/>
      <c r="AE7" s="6"/>
      <c r="AF7" s="5"/>
      <c r="AG7" s="6"/>
      <c r="AH7" s="6"/>
      <c r="AI7" s="6"/>
      <c r="AJ7" s="6"/>
      <c r="AK7" s="6"/>
      <c r="AL7" s="5">
        <f t="shared" ref="AL7:AL70" si="4">AJ7+AH7+AF7+AD7</f>
        <v>0</v>
      </c>
      <c r="AM7" s="5">
        <f t="shared" ref="AM7:AM70" si="5">AK7+AI7+AG7+AE7</f>
        <v>0</v>
      </c>
      <c r="AN7" s="5"/>
      <c r="AO7" s="5"/>
      <c r="AP7" s="5"/>
      <c r="AQ7" s="5">
        <f t="shared" ref="AQ7:AQ70" si="6">AP7+AO7</f>
        <v>0</v>
      </c>
      <c r="AR7" s="50"/>
      <c r="AS7" s="58"/>
      <c r="AT7" s="5">
        <f t="shared" ref="AT7:AT70" si="7">AS7+AR7</f>
        <v>0</v>
      </c>
      <c r="AU7" s="5">
        <f t="shared" ref="AU7:AU70" si="8">AO7-AR7</f>
        <v>0</v>
      </c>
      <c r="AV7" s="5">
        <f t="shared" ref="AV7:AV70" si="9">AP7-AS7</f>
        <v>0</v>
      </c>
      <c r="AW7" s="5">
        <f t="shared" ref="AW7:AW70" si="10">AV7+AU7</f>
        <v>0</v>
      </c>
      <c r="AX7" s="51" t="e">
        <f t="shared" ref="AX7:AX70" si="11">AW7/AT7*100</f>
        <v>#DIV/0!</v>
      </c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>
        <f t="shared" ref="BI7:BI70" si="12">AQ7+AY7+BA7+BC7+BD7+BE7-(AZ7+AT7)</f>
        <v>0</v>
      </c>
      <c r="BJ7" s="51" t="e">
        <f t="shared" ref="BJ7:BJ70" si="13">BI7/AT7*100</f>
        <v>#DIV/0!</v>
      </c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</row>
    <row r="8" spans="1:80" s="3" customFormat="1" ht="21.75" customHeight="1">
      <c r="A8" s="5"/>
      <c r="B8" s="2"/>
      <c r="C8" s="2" t="s">
        <v>193</v>
      </c>
      <c r="D8" s="2" t="s">
        <v>183</v>
      </c>
      <c r="E8" s="2" t="s">
        <v>181</v>
      </c>
      <c r="F8" s="2">
        <v>14</v>
      </c>
      <c r="G8" s="2">
        <v>1</v>
      </c>
      <c r="H8" s="110"/>
      <c r="I8" s="6"/>
      <c r="J8" s="110"/>
      <c r="K8" s="6"/>
      <c r="L8" s="110"/>
      <c r="M8" s="6"/>
      <c r="N8" s="6">
        <f t="shared" si="0"/>
        <v>0</v>
      </c>
      <c r="O8" s="6">
        <f t="shared" si="1"/>
        <v>0</v>
      </c>
      <c r="P8" s="110"/>
      <c r="Q8" s="6"/>
      <c r="R8" s="110"/>
      <c r="S8" s="6"/>
      <c r="T8" s="110"/>
      <c r="U8" s="6"/>
      <c r="V8" s="110"/>
      <c r="W8" s="6"/>
      <c r="X8" s="110"/>
      <c r="Y8" s="6"/>
      <c r="Z8" s="110"/>
      <c r="AA8" s="6"/>
      <c r="AB8" s="6">
        <f t="shared" si="2"/>
        <v>0</v>
      </c>
      <c r="AC8" s="6">
        <f t="shared" si="3"/>
        <v>0</v>
      </c>
      <c r="AD8" s="5"/>
      <c r="AE8" s="6"/>
      <c r="AF8" s="5"/>
      <c r="AG8" s="6"/>
      <c r="AH8" s="6"/>
      <c r="AI8" s="6"/>
      <c r="AJ8" s="6"/>
      <c r="AK8" s="6"/>
      <c r="AL8" s="5">
        <f t="shared" si="4"/>
        <v>0</v>
      </c>
      <c r="AM8" s="5">
        <f t="shared" si="5"/>
        <v>0</v>
      </c>
      <c r="AN8" s="5"/>
      <c r="AO8" s="5"/>
      <c r="AP8" s="5"/>
      <c r="AQ8" s="5">
        <f t="shared" si="6"/>
        <v>0</v>
      </c>
      <c r="AR8" s="50"/>
      <c r="AS8" s="58"/>
      <c r="AT8" s="5">
        <f t="shared" si="7"/>
        <v>0</v>
      </c>
      <c r="AU8" s="5">
        <f t="shared" si="8"/>
        <v>0</v>
      </c>
      <c r="AV8" s="5">
        <f t="shared" si="9"/>
        <v>0</v>
      </c>
      <c r="AW8" s="5">
        <f t="shared" si="10"/>
        <v>0</v>
      </c>
      <c r="AX8" s="51" t="e">
        <f t="shared" si="11"/>
        <v>#DIV/0!</v>
      </c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>
        <f t="shared" si="12"/>
        <v>0</v>
      </c>
      <c r="BJ8" s="51" t="e">
        <f t="shared" si="13"/>
        <v>#DIV/0!</v>
      </c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</row>
    <row r="9" spans="1:80" s="3" customFormat="1" ht="21.75" customHeight="1">
      <c r="A9" s="5"/>
      <c r="B9" s="2"/>
      <c r="C9" s="2" t="s">
        <v>185</v>
      </c>
      <c r="D9" s="2" t="s">
        <v>185</v>
      </c>
      <c r="E9" s="2" t="s">
        <v>181</v>
      </c>
      <c r="F9" s="2">
        <v>24</v>
      </c>
      <c r="G9" s="2">
        <v>1</v>
      </c>
      <c r="H9" s="110"/>
      <c r="I9" s="6"/>
      <c r="J9" s="110"/>
      <c r="K9" s="6"/>
      <c r="L9" s="110"/>
      <c r="M9" s="6"/>
      <c r="N9" s="6">
        <f t="shared" si="0"/>
        <v>0</v>
      </c>
      <c r="O9" s="6">
        <f t="shared" si="1"/>
        <v>0</v>
      </c>
      <c r="P9" s="110"/>
      <c r="Q9" s="6"/>
      <c r="R9" s="110"/>
      <c r="S9" s="6"/>
      <c r="T9" s="110"/>
      <c r="U9" s="6"/>
      <c r="V9" s="110"/>
      <c r="W9" s="6"/>
      <c r="X9" s="110"/>
      <c r="Y9" s="6"/>
      <c r="Z9" s="110"/>
      <c r="AA9" s="6"/>
      <c r="AB9" s="6">
        <f t="shared" si="2"/>
        <v>0</v>
      </c>
      <c r="AC9" s="6">
        <f t="shared" si="3"/>
        <v>0</v>
      </c>
      <c r="AD9" s="5"/>
      <c r="AE9" s="6"/>
      <c r="AF9" s="5"/>
      <c r="AG9" s="6"/>
      <c r="AH9" s="6"/>
      <c r="AI9" s="6"/>
      <c r="AJ9" s="6"/>
      <c r="AK9" s="6"/>
      <c r="AL9" s="5">
        <f t="shared" si="4"/>
        <v>0</v>
      </c>
      <c r="AM9" s="5">
        <f t="shared" si="5"/>
        <v>0</v>
      </c>
      <c r="AN9" s="5"/>
      <c r="AO9" s="5"/>
      <c r="AP9" s="5"/>
      <c r="AQ9" s="5">
        <f t="shared" si="6"/>
        <v>0</v>
      </c>
      <c r="AR9" s="50"/>
      <c r="AS9" s="58"/>
      <c r="AT9" s="5">
        <f t="shared" si="7"/>
        <v>0</v>
      </c>
      <c r="AU9" s="5">
        <f t="shared" si="8"/>
        <v>0</v>
      </c>
      <c r="AV9" s="5">
        <f t="shared" si="9"/>
        <v>0</v>
      </c>
      <c r="AW9" s="5">
        <f t="shared" si="10"/>
        <v>0</v>
      </c>
      <c r="AX9" s="51" t="e">
        <f t="shared" si="11"/>
        <v>#DIV/0!</v>
      </c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>
        <f t="shared" si="12"/>
        <v>0</v>
      </c>
      <c r="BJ9" s="51" t="e">
        <f t="shared" si="13"/>
        <v>#DIV/0!</v>
      </c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1:80" s="3" customFormat="1" ht="21.75" customHeight="1">
      <c r="A10" s="5"/>
      <c r="B10" s="2"/>
      <c r="C10" s="2" t="s">
        <v>188</v>
      </c>
      <c r="D10" s="2" t="s">
        <v>183</v>
      </c>
      <c r="E10" s="2" t="s">
        <v>181</v>
      </c>
      <c r="F10" s="2">
        <v>20</v>
      </c>
      <c r="G10" s="2">
        <v>4</v>
      </c>
      <c r="H10" s="110"/>
      <c r="I10" s="6"/>
      <c r="J10" s="110"/>
      <c r="K10" s="6"/>
      <c r="L10" s="110"/>
      <c r="M10" s="6"/>
      <c r="N10" s="6">
        <f t="shared" si="0"/>
        <v>0</v>
      </c>
      <c r="O10" s="6">
        <f t="shared" si="1"/>
        <v>0</v>
      </c>
      <c r="P10" s="110"/>
      <c r="Q10" s="6"/>
      <c r="R10" s="110"/>
      <c r="S10" s="6"/>
      <c r="T10" s="110"/>
      <c r="U10" s="6"/>
      <c r="V10" s="110"/>
      <c r="W10" s="6"/>
      <c r="X10" s="110"/>
      <c r="Y10" s="6"/>
      <c r="Z10" s="110"/>
      <c r="AA10" s="6"/>
      <c r="AB10" s="6">
        <f t="shared" si="2"/>
        <v>0</v>
      </c>
      <c r="AC10" s="6">
        <f t="shared" si="3"/>
        <v>0</v>
      </c>
      <c r="AD10" s="5"/>
      <c r="AE10" s="6"/>
      <c r="AF10" s="5"/>
      <c r="AG10" s="6"/>
      <c r="AH10" s="6"/>
      <c r="AI10" s="6"/>
      <c r="AJ10" s="6"/>
      <c r="AK10" s="6"/>
      <c r="AL10" s="5">
        <f t="shared" si="4"/>
        <v>0</v>
      </c>
      <c r="AM10" s="5">
        <f t="shared" si="5"/>
        <v>0</v>
      </c>
      <c r="AN10" s="5"/>
      <c r="AO10" s="5"/>
      <c r="AP10" s="5"/>
      <c r="AQ10" s="5">
        <f t="shared" si="6"/>
        <v>0</v>
      </c>
      <c r="AR10" s="50"/>
      <c r="AS10" s="58"/>
      <c r="AT10" s="5">
        <f t="shared" si="7"/>
        <v>0</v>
      </c>
      <c r="AU10" s="5">
        <f t="shared" si="8"/>
        <v>0</v>
      </c>
      <c r="AV10" s="5">
        <f t="shared" si="9"/>
        <v>0</v>
      </c>
      <c r="AW10" s="5">
        <f t="shared" si="10"/>
        <v>0</v>
      </c>
      <c r="AX10" s="51" t="e">
        <f t="shared" si="11"/>
        <v>#DIV/0!</v>
      </c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>
        <f t="shared" si="12"/>
        <v>0</v>
      </c>
      <c r="BJ10" s="51" t="e">
        <f t="shared" si="13"/>
        <v>#DIV/0!</v>
      </c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</row>
    <row r="11" spans="1:80" s="3" customFormat="1" ht="21.75" customHeight="1">
      <c r="A11" s="5"/>
      <c r="B11" s="2"/>
      <c r="C11" s="2" t="s">
        <v>195</v>
      </c>
      <c r="D11" s="2" t="s">
        <v>183</v>
      </c>
      <c r="E11" s="2" t="s">
        <v>181</v>
      </c>
      <c r="F11" s="2">
        <v>20</v>
      </c>
      <c r="G11" s="2">
        <v>4</v>
      </c>
      <c r="H11" s="110"/>
      <c r="I11" s="6"/>
      <c r="J11" s="110"/>
      <c r="K11" s="6"/>
      <c r="L11" s="110"/>
      <c r="M11" s="6"/>
      <c r="N11" s="6">
        <f t="shared" si="0"/>
        <v>0</v>
      </c>
      <c r="O11" s="6">
        <f t="shared" si="1"/>
        <v>0</v>
      </c>
      <c r="P11" s="110"/>
      <c r="Q11" s="6"/>
      <c r="R11" s="110"/>
      <c r="S11" s="6"/>
      <c r="T11" s="110"/>
      <c r="U11" s="6"/>
      <c r="V11" s="110"/>
      <c r="W11" s="6"/>
      <c r="X11" s="110"/>
      <c r="Y11" s="6"/>
      <c r="Z11" s="110"/>
      <c r="AA11" s="6"/>
      <c r="AB11" s="6">
        <f t="shared" si="2"/>
        <v>0</v>
      </c>
      <c r="AC11" s="6">
        <f t="shared" si="3"/>
        <v>0</v>
      </c>
      <c r="AD11" s="5"/>
      <c r="AE11" s="6"/>
      <c r="AF11" s="5"/>
      <c r="AG11" s="6"/>
      <c r="AH11" s="6"/>
      <c r="AI11" s="6"/>
      <c r="AJ11" s="6"/>
      <c r="AK11" s="6"/>
      <c r="AL11" s="5">
        <f t="shared" si="4"/>
        <v>0</v>
      </c>
      <c r="AM11" s="5">
        <f t="shared" si="5"/>
        <v>0</v>
      </c>
      <c r="AN11" s="5"/>
      <c r="AO11" s="5"/>
      <c r="AP11" s="5"/>
      <c r="AQ11" s="5">
        <f t="shared" si="6"/>
        <v>0</v>
      </c>
      <c r="AR11" s="50"/>
      <c r="AS11" s="58"/>
      <c r="AT11" s="5">
        <f t="shared" si="7"/>
        <v>0</v>
      </c>
      <c r="AU11" s="5">
        <f t="shared" si="8"/>
        <v>0</v>
      </c>
      <c r="AV11" s="5">
        <f t="shared" si="9"/>
        <v>0</v>
      </c>
      <c r="AW11" s="5">
        <f t="shared" si="10"/>
        <v>0</v>
      </c>
      <c r="AX11" s="51" t="e">
        <f t="shared" si="11"/>
        <v>#DIV/0!</v>
      </c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>
        <f t="shared" si="12"/>
        <v>0</v>
      </c>
      <c r="BJ11" s="51" t="e">
        <f t="shared" si="13"/>
        <v>#DIV/0!</v>
      </c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</row>
    <row r="12" spans="1:80" s="3" customFormat="1" ht="21.75" customHeight="1">
      <c r="A12" s="5"/>
      <c r="B12" s="2"/>
      <c r="C12" s="2" t="s">
        <v>190</v>
      </c>
      <c r="D12" s="2" t="s">
        <v>183</v>
      </c>
      <c r="E12" s="2" t="s">
        <v>181</v>
      </c>
      <c r="F12" s="2">
        <v>21</v>
      </c>
      <c r="G12" s="2">
        <v>1</v>
      </c>
      <c r="H12" s="110"/>
      <c r="I12" s="6"/>
      <c r="J12" s="110"/>
      <c r="K12" s="6"/>
      <c r="L12" s="110"/>
      <c r="M12" s="6"/>
      <c r="N12" s="6">
        <f t="shared" si="0"/>
        <v>0</v>
      </c>
      <c r="O12" s="6">
        <f t="shared" si="1"/>
        <v>0</v>
      </c>
      <c r="P12" s="110"/>
      <c r="Q12" s="6"/>
      <c r="R12" s="110"/>
      <c r="S12" s="6"/>
      <c r="T12" s="110"/>
      <c r="U12" s="6"/>
      <c r="V12" s="110"/>
      <c r="W12" s="6"/>
      <c r="X12" s="110"/>
      <c r="Y12" s="6"/>
      <c r="Z12" s="110"/>
      <c r="AA12" s="6"/>
      <c r="AB12" s="6">
        <f t="shared" si="2"/>
        <v>0</v>
      </c>
      <c r="AC12" s="6">
        <f t="shared" si="3"/>
        <v>0</v>
      </c>
      <c r="AD12" s="5"/>
      <c r="AE12" s="6"/>
      <c r="AF12" s="5"/>
      <c r="AG12" s="6"/>
      <c r="AH12" s="6"/>
      <c r="AI12" s="6"/>
      <c r="AJ12" s="6"/>
      <c r="AK12" s="6"/>
      <c r="AL12" s="5">
        <f t="shared" si="4"/>
        <v>0</v>
      </c>
      <c r="AM12" s="5">
        <f t="shared" si="5"/>
        <v>0</v>
      </c>
      <c r="AN12" s="5"/>
      <c r="AO12" s="5"/>
      <c r="AP12" s="5"/>
      <c r="AQ12" s="5">
        <f t="shared" si="6"/>
        <v>0</v>
      </c>
      <c r="AR12" s="50"/>
      <c r="AS12" s="58"/>
      <c r="AT12" s="5">
        <f t="shared" si="7"/>
        <v>0</v>
      </c>
      <c r="AU12" s="5">
        <f t="shared" si="8"/>
        <v>0</v>
      </c>
      <c r="AV12" s="5">
        <f t="shared" si="9"/>
        <v>0</v>
      </c>
      <c r="AW12" s="5">
        <f t="shared" si="10"/>
        <v>0</v>
      </c>
      <c r="AX12" s="51" t="e">
        <f t="shared" si="11"/>
        <v>#DIV/0!</v>
      </c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>
        <f t="shared" si="12"/>
        <v>0</v>
      </c>
      <c r="BJ12" s="51" t="e">
        <f t="shared" si="13"/>
        <v>#DIV/0!</v>
      </c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</row>
    <row r="13" spans="1:80" s="3" customFormat="1" ht="21.75" customHeight="1">
      <c r="A13" s="5"/>
      <c r="B13" s="2"/>
      <c r="C13" s="2" t="s">
        <v>198</v>
      </c>
      <c r="D13" s="2" t="s">
        <v>183</v>
      </c>
      <c r="E13" s="2" t="s">
        <v>181</v>
      </c>
      <c r="F13" s="2">
        <v>8</v>
      </c>
      <c r="G13" s="2">
        <v>1</v>
      </c>
      <c r="H13" s="110"/>
      <c r="I13" s="6"/>
      <c r="J13" s="110"/>
      <c r="K13" s="6"/>
      <c r="L13" s="110"/>
      <c r="M13" s="6"/>
      <c r="N13" s="6">
        <f t="shared" si="0"/>
        <v>0</v>
      </c>
      <c r="O13" s="6">
        <f t="shared" si="1"/>
        <v>0</v>
      </c>
      <c r="P13" s="110"/>
      <c r="Q13" s="6"/>
      <c r="R13" s="110"/>
      <c r="S13" s="6"/>
      <c r="T13" s="110"/>
      <c r="U13" s="6"/>
      <c r="V13" s="110"/>
      <c r="W13" s="6"/>
      <c r="X13" s="110"/>
      <c r="Y13" s="6"/>
      <c r="Z13" s="110"/>
      <c r="AA13" s="6"/>
      <c r="AB13" s="6">
        <f t="shared" si="2"/>
        <v>0</v>
      </c>
      <c r="AC13" s="6">
        <f t="shared" si="3"/>
        <v>0</v>
      </c>
      <c r="AD13" s="5"/>
      <c r="AE13" s="6"/>
      <c r="AF13" s="5"/>
      <c r="AG13" s="6"/>
      <c r="AH13" s="6"/>
      <c r="AI13" s="6"/>
      <c r="AJ13" s="6"/>
      <c r="AK13" s="6"/>
      <c r="AL13" s="5">
        <f t="shared" si="4"/>
        <v>0</v>
      </c>
      <c r="AM13" s="5">
        <f t="shared" si="5"/>
        <v>0</v>
      </c>
      <c r="AN13" s="5"/>
      <c r="AO13" s="5"/>
      <c r="AP13" s="5"/>
      <c r="AQ13" s="5">
        <f t="shared" si="6"/>
        <v>0</v>
      </c>
      <c r="AR13" s="50"/>
      <c r="AS13" s="58"/>
      <c r="AT13" s="5">
        <f t="shared" si="7"/>
        <v>0</v>
      </c>
      <c r="AU13" s="5">
        <f t="shared" si="8"/>
        <v>0</v>
      </c>
      <c r="AV13" s="5">
        <f t="shared" si="9"/>
        <v>0</v>
      </c>
      <c r="AW13" s="5">
        <f t="shared" si="10"/>
        <v>0</v>
      </c>
      <c r="AX13" s="51" t="e">
        <f t="shared" si="11"/>
        <v>#DIV/0!</v>
      </c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>
        <f t="shared" si="12"/>
        <v>0</v>
      </c>
      <c r="BJ13" s="51" t="e">
        <f t="shared" si="13"/>
        <v>#DIV/0!</v>
      </c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</row>
    <row r="14" spans="1:80" s="3" customFormat="1" ht="21.75" customHeight="1">
      <c r="A14" s="5"/>
      <c r="B14" s="2"/>
      <c r="C14" s="2" t="s">
        <v>193</v>
      </c>
      <c r="D14" s="2" t="s">
        <v>183</v>
      </c>
      <c r="E14" s="2" t="s">
        <v>181</v>
      </c>
      <c r="F14" s="2">
        <v>20</v>
      </c>
      <c r="G14" s="2">
        <v>1</v>
      </c>
      <c r="H14" s="110"/>
      <c r="I14" s="6"/>
      <c r="J14" s="110"/>
      <c r="K14" s="6"/>
      <c r="L14" s="110"/>
      <c r="M14" s="6"/>
      <c r="N14" s="6">
        <f t="shared" si="0"/>
        <v>0</v>
      </c>
      <c r="O14" s="6">
        <f t="shared" si="1"/>
        <v>0</v>
      </c>
      <c r="P14" s="110"/>
      <c r="Q14" s="6"/>
      <c r="R14" s="110"/>
      <c r="S14" s="6"/>
      <c r="T14" s="110"/>
      <c r="U14" s="6"/>
      <c r="V14" s="110"/>
      <c r="W14" s="6"/>
      <c r="X14" s="110"/>
      <c r="Y14" s="6"/>
      <c r="Z14" s="110"/>
      <c r="AA14" s="6"/>
      <c r="AB14" s="6">
        <f t="shared" si="2"/>
        <v>0</v>
      </c>
      <c r="AC14" s="6">
        <f t="shared" si="3"/>
        <v>0</v>
      </c>
      <c r="AD14" s="5"/>
      <c r="AE14" s="6"/>
      <c r="AF14" s="5"/>
      <c r="AG14" s="6"/>
      <c r="AH14" s="6"/>
      <c r="AI14" s="6"/>
      <c r="AJ14" s="6"/>
      <c r="AK14" s="6"/>
      <c r="AL14" s="5">
        <f t="shared" si="4"/>
        <v>0</v>
      </c>
      <c r="AM14" s="5">
        <f t="shared" si="5"/>
        <v>0</v>
      </c>
      <c r="AN14" s="5"/>
      <c r="AO14" s="5"/>
      <c r="AP14" s="5"/>
      <c r="AQ14" s="5">
        <f t="shared" si="6"/>
        <v>0</v>
      </c>
      <c r="AR14" s="50"/>
      <c r="AS14" s="58"/>
      <c r="AT14" s="5">
        <f t="shared" si="7"/>
        <v>0</v>
      </c>
      <c r="AU14" s="5">
        <f t="shared" si="8"/>
        <v>0</v>
      </c>
      <c r="AV14" s="5">
        <f t="shared" si="9"/>
        <v>0</v>
      </c>
      <c r="AW14" s="5">
        <f t="shared" si="10"/>
        <v>0</v>
      </c>
      <c r="AX14" s="51" t="e">
        <f t="shared" si="11"/>
        <v>#DIV/0!</v>
      </c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>
        <f t="shared" si="12"/>
        <v>0</v>
      </c>
      <c r="BJ14" s="51" t="e">
        <f t="shared" si="13"/>
        <v>#DIV/0!</v>
      </c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</row>
    <row r="15" spans="1:80" s="3" customFormat="1" ht="21.75" customHeight="1">
      <c r="A15" s="5"/>
      <c r="B15" s="2"/>
      <c r="C15" s="2" t="s">
        <v>189</v>
      </c>
      <c r="D15" s="2" t="s">
        <v>183</v>
      </c>
      <c r="E15" s="2" t="s">
        <v>181</v>
      </c>
      <c r="F15" s="2">
        <v>15</v>
      </c>
      <c r="G15" s="2">
        <v>4</v>
      </c>
      <c r="H15" s="110"/>
      <c r="I15" s="6"/>
      <c r="J15" s="110"/>
      <c r="K15" s="6"/>
      <c r="L15" s="110"/>
      <c r="M15" s="6"/>
      <c r="N15" s="6">
        <f t="shared" si="0"/>
        <v>0</v>
      </c>
      <c r="O15" s="6">
        <f t="shared" si="1"/>
        <v>0</v>
      </c>
      <c r="P15" s="110"/>
      <c r="Q15" s="6"/>
      <c r="R15" s="110"/>
      <c r="S15" s="6"/>
      <c r="T15" s="110"/>
      <c r="U15" s="6"/>
      <c r="V15" s="110"/>
      <c r="W15" s="6"/>
      <c r="X15" s="110"/>
      <c r="Y15" s="6"/>
      <c r="Z15" s="110"/>
      <c r="AA15" s="6"/>
      <c r="AB15" s="6">
        <f t="shared" si="2"/>
        <v>0</v>
      </c>
      <c r="AC15" s="6">
        <f t="shared" si="3"/>
        <v>0</v>
      </c>
      <c r="AD15" s="5"/>
      <c r="AE15" s="6"/>
      <c r="AF15" s="5"/>
      <c r="AG15" s="6"/>
      <c r="AH15" s="6"/>
      <c r="AI15" s="6"/>
      <c r="AJ15" s="6"/>
      <c r="AK15" s="6"/>
      <c r="AL15" s="5">
        <f t="shared" si="4"/>
        <v>0</v>
      </c>
      <c r="AM15" s="5">
        <f t="shared" si="5"/>
        <v>0</v>
      </c>
      <c r="AN15" s="5"/>
      <c r="AO15" s="5"/>
      <c r="AP15" s="5"/>
      <c r="AQ15" s="5">
        <f t="shared" si="6"/>
        <v>0</v>
      </c>
      <c r="AR15" s="50"/>
      <c r="AS15" s="58"/>
      <c r="AT15" s="5">
        <f t="shared" si="7"/>
        <v>0</v>
      </c>
      <c r="AU15" s="5">
        <f t="shared" si="8"/>
        <v>0</v>
      </c>
      <c r="AV15" s="5">
        <f t="shared" si="9"/>
        <v>0</v>
      </c>
      <c r="AW15" s="5">
        <f t="shared" si="10"/>
        <v>0</v>
      </c>
      <c r="AX15" s="51" t="e">
        <f t="shared" si="11"/>
        <v>#DIV/0!</v>
      </c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>
        <f t="shared" si="12"/>
        <v>0</v>
      </c>
      <c r="BJ15" s="51" t="e">
        <f t="shared" si="13"/>
        <v>#DIV/0!</v>
      </c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</row>
    <row r="16" spans="1:80" s="3" customFormat="1" ht="21.75" customHeight="1">
      <c r="A16" s="5"/>
      <c r="B16" s="2"/>
      <c r="C16" s="2" t="s">
        <v>199</v>
      </c>
      <c r="D16" s="2" t="s">
        <v>183</v>
      </c>
      <c r="E16" s="2" t="s">
        <v>181</v>
      </c>
      <c r="F16" s="2">
        <v>10</v>
      </c>
      <c r="G16" s="2">
        <v>1</v>
      </c>
      <c r="H16" s="110"/>
      <c r="I16" s="6"/>
      <c r="J16" s="110"/>
      <c r="K16" s="6"/>
      <c r="L16" s="110"/>
      <c r="M16" s="6"/>
      <c r="N16" s="6">
        <f t="shared" si="0"/>
        <v>0</v>
      </c>
      <c r="O16" s="6">
        <f t="shared" si="1"/>
        <v>0</v>
      </c>
      <c r="P16" s="110"/>
      <c r="Q16" s="6"/>
      <c r="R16" s="110"/>
      <c r="S16" s="6"/>
      <c r="T16" s="110"/>
      <c r="U16" s="6"/>
      <c r="V16" s="110"/>
      <c r="W16" s="6"/>
      <c r="X16" s="110"/>
      <c r="Y16" s="6"/>
      <c r="Z16" s="110"/>
      <c r="AA16" s="6"/>
      <c r="AB16" s="6">
        <f t="shared" si="2"/>
        <v>0</v>
      </c>
      <c r="AC16" s="6">
        <f t="shared" si="3"/>
        <v>0</v>
      </c>
      <c r="AD16" s="5"/>
      <c r="AE16" s="6"/>
      <c r="AF16" s="5"/>
      <c r="AG16" s="6"/>
      <c r="AH16" s="6"/>
      <c r="AI16" s="6"/>
      <c r="AJ16" s="6"/>
      <c r="AK16" s="6"/>
      <c r="AL16" s="5">
        <f t="shared" si="4"/>
        <v>0</v>
      </c>
      <c r="AM16" s="5">
        <f t="shared" si="5"/>
        <v>0</v>
      </c>
      <c r="AN16" s="5"/>
      <c r="AO16" s="5"/>
      <c r="AP16" s="5"/>
      <c r="AQ16" s="5">
        <f t="shared" si="6"/>
        <v>0</v>
      </c>
      <c r="AR16" s="50"/>
      <c r="AS16" s="58"/>
      <c r="AT16" s="5">
        <f t="shared" si="7"/>
        <v>0</v>
      </c>
      <c r="AU16" s="5">
        <f t="shared" si="8"/>
        <v>0</v>
      </c>
      <c r="AV16" s="5">
        <f t="shared" si="9"/>
        <v>0</v>
      </c>
      <c r="AW16" s="5">
        <f t="shared" si="10"/>
        <v>0</v>
      </c>
      <c r="AX16" s="51" t="e">
        <f t="shared" si="11"/>
        <v>#DIV/0!</v>
      </c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>
        <f t="shared" si="12"/>
        <v>0</v>
      </c>
      <c r="BJ16" s="51" t="e">
        <f t="shared" si="13"/>
        <v>#DIV/0!</v>
      </c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</row>
    <row r="17" spans="1:79" s="3" customFormat="1" ht="21.75" customHeight="1">
      <c r="A17" s="5"/>
      <c r="B17" s="2"/>
      <c r="C17" s="2" t="s">
        <v>186</v>
      </c>
      <c r="D17" s="2" t="s">
        <v>183</v>
      </c>
      <c r="E17" s="2" t="s">
        <v>181</v>
      </c>
      <c r="F17" s="2">
        <v>20</v>
      </c>
      <c r="G17" s="2">
        <v>4</v>
      </c>
      <c r="H17" s="110"/>
      <c r="I17" s="6"/>
      <c r="J17" s="110"/>
      <c r="K17" s="6"/>
      <c r="L17" s="110"/>
      <c r="M17" s="6"/>
      <c r="N17" s="6">
        <f t="shared" si="0"/>
        <v>0</v>
      </c>
      <c r="O17" s="6">
        <f t="shared" si="1"/>
        <v>0</v>
      </c>
      <c r="P17" s="110"/>
      <c r="Q17" s="6"/>
      <c r="R17" s="110"/>
      <c r="S17" s="6"/>
      <c r="T17" s="110"/>
      <c r="U17" s="6"/>
      <c r="V17" s="110"/>
      <c r="W17" s="6"/>
      <c r="X17" s="110"/>
      <c r="Y17" s="6"/>
      <c r="Z17" s="110"/>
      <c r="AA17" s="6"/>
      <c r="AB17" s="6">
        <f t="shared" si="2"/>
        <v>0</v>
      </c>
      <c r="AC17" s="6">
        <f t="shared" si="3"/>
        <v>0</v>
      </c>
      <c r="AD17" s="5"/>
      <c r="AE17" s="6"/>
      <c r="AF17" s="5"/>
      <c r="AG17" s="6"/>
      <c r="AH17" s="6"/>
      <c r="AI17" s="6"/>
      <c r="AJ17" s="6"/>
      <c r="AK17" s="6"/>
      <c r="AL17" s="5">
        <f t="shared" si="4"/>
        <v>0</v>
      </c>
      <c r="AM17" s="5">
        <f t="shared" si="5"/>
        <v>0</v>
      </c>
      <c r="AN17" s="5"/>
      <c r="AO17" s="5"/>
      <c r="AP17" s="5"/>
      <c r="AQ17" s="5">
        <f t="shared" si="6"/>
        <v>0</v>
      </c>
      <c r="AR17" s="50"/>
      <c r="AS17" s="58"/>
      <c r="AT17" s="5">
        <f t="shared" si="7"/>
        <v>0</v>
      </c>
      <c r="AU17" s="5">
        <f t="shared" si="8"/>
        <v>0</v>
      </c>
      <c r="AV17" s="5">
        <f t="shared" si="9"/>
        <v>0</v>
      </c>
      <c r="AW17" s="5">
        <f t="shared" si="10"/>
        <v>0</v>
      </c>
      <c r="AX17" s="51" t="e">
        <f t="shared" si="11"/>
        <v>#DIV/0!</v>
      </c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>
        <f t="shared" si="12"/>
        <v>0</v>
      </c>
      <c r="BJ17" s="51" t="e">
        <f t="shared" si="13"/>
        <v>#DIV/0!</v>
      </c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</row>
    <row r="18" spans="1:79" s="3" customFormat="1" ht="21.75" customHeight="1">
      <c r="A18" s="5"/>
      <c r="B18" s="2"/>
      <c r="C18" s="2" t="s">
        <v>191</v>
      </c>
      <c r="D18" s="2" t="s">
        <v>183</v>
      </c>
      <c r="E18" s="2" t="s">
        <v>181</v>
      </c>
      <c r="F18" s="2">
        <v>22</v>
      </c>
      <c r="G18" s="2">
        <v>1</v>
      </c>
      <c r="H18" s="110"/>
      <c r="I18" s="6"/>
      <c r="J18" s="110"/>
      <c r="K18" s="6"/>
      <c r="L18" s="110"/>
      <c r="M18" s="6"/>
      <c r="N18" s="6">
        <f t="shared" si="0"/>
        <v>0</v>
      </c>
      <c r="O18" s="6">
        <f t="shared" si="1"/>
        <v>0</v>
      </c>
      <c r="P18" s="110"/>
      <c r="Q18" s="6"/>
      <c r="R18" s="110"/>
      <c r="S18" s="6"/>
      <c r="T18" s="110"/>
      <c r="U18" s="6"/>
      <c r="V18" s="110"/>
      <c r="W18" s="6"/>
      <c r="X18" s="110"/>
      <c r="Y18" s="6"/>
      <c r="Z18" s="110"/>
      <c r="AA18" s="6"/>
      <c r="AB18" s="6">
        <f t="shared" si="2"/>
        <v>0</v>
      </c>
      <c r="AC18" s="6">
        <f t="shared" si="3"/>
        <v>0</v>
      </c>
      <c r="AD18" s="5"/>
      <c r="AE18" s="6"/>
      <c r="AF18" s="5"/>
      <c r="AG18" s="6"/>
      <c r="AH18" s="6"/>
      <c r="AI18" s="6"/>
      <c r="AJ18" s="6"/>
      <c r="AK18" s="6"/>
      <c r="AL18" s="5">
        <f t="shared" si="4"/>
        <v>0</v>
      </c>
      <c r="AM18" s="5">
        <f t="shared" si="5"/>
        <v>0</v>
      </c>
      <c r="AN18" s="5"/>
      <c r="AO18" s="5"/>
      <c r="AP18" s="5"/>
      <c r="AQ18" s="5">
        <f t="shared" si="6"/>
        <v>0</v>
      </c>
      <c r="AR18" s="50"/>
      <c r="AS18" s="58"/>
      <c r="AT18" s="5">
        <f t="shared" si="7"/>
        <v>0</v>
      </c>
      <c r="AU18" s="5">
        <f t="shared" si="8"/>
        <v>0</v>
      </c>
      <c r="AV18" s="5">
        <f t="shared" si="9"/>
        <v>0</v>
      </c>
      <c r="AW18" s="5">
        <f t="shared" si="10"/>
        <v>0</v>
      </c>
      <c r="AX18" s="51" t="e">
        <f t="shared" si="11"/>
        <v>#DIV/0!</v>
      </c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>
        <f t="shared" si="12"/>
        <v>0</v>
      </c>
      <c r="BJ18" s="51" t="e">
        <f t="shared" si="13"/>
        <v>#DIV/0!</v>
      </c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</row>
    <row r="19" spans="1:79" s="3" customFormat="1" ht="21.75" customHeight="1">
      <c r="A19" s="5"/>
      <c r="B19" s="2"/>
      <c r="C19" s="2" t="s">
        <v>190</v>
      </c>
      <c r="D19" s="2" t="s">
        <v>183</v>
      </c>
      <c r="E19" s="2" t="s">
        <v>181</v>
      </c>
      <c r="F19" s="2">
        <v>15</v>
      </c>
      <c r="G19" s="2">
        <v>1</v>
      </c>
      <c r="H19" s="110"/>
      <c r="I19" s="6"/>
      <c r="J19" s="110"/>
      <c r="K19" s="6"/>
      <c r="L19" s="110"/>
      <c r="M19" s="6"/>
      <c r="N19" s="6">
        <f t="shared" si="0"/>
        <v>0</v>
      </c>
      <c r="O19" s="6">
        <f t="shared" si="1"/>
        <v>0</v>
      </c>
      <c r="P19" s="110"/>
      <c r="Q19" s="6"/>
      <c r="R19" s="110"/>
      <c r="S19" s="6"/>
      <c r="T19" s="110"/>
      <c r="U19" s="6"/>
      <c r="V19" s="110"/>
      <c r="W19" s="6"/>
      <c r="X19" s="110"/>
      <c r="Y19" s="6"/>
      <c r="Z19" s="110"/>
      <c r="AA19" s="6"/>
      <c r="AB19" s="6">
        <f t="shared" si="2"/>
        <v>0</v>
      </c>
      <c r="AC19" s="6">
        <f t="shared" si="3"/>
        <v>0</v>
      </c>
      <c r="AD19" s="5"/>
      <c r="AE19" s="6"/>
      <c r="AF19" s="5"/>
      <c r="AG19" s="6"/>
      <c r="AH19" s="6"/>
      <c r="AI19" s="6"/>
      <c r="AJ19" s="6"/>
      <c r="AK19" s="6"/>
      <c r="AL19" s="5">
        <f t="shared" si="4"/>
        <v>0</v>
      </c>
      <c r="AM19" s="5">
        <f t="shared" si="5"/>
        <v>0</v>
      </c>
      <c r="AN19" s="5"/>
      <c r="AO19" s="5"/>
      <c r="AP19" s="5"/>
      <c r="AQ19" s="5">
        <f t="shared" si="6"/>
        <v>0</v>
      </c>
      <c r="AR19" s="50"/>
      <c r="AS19" s="58"/>
      <c r="AT19" s="5">
        <f t="shared" si="7"/>
        <v>0</v>
      </c>
      <c r="AU19" s="5">
        <f t="shared" si="8"/>
        <v>0</v>
      </c>
      <c r="AV19" s="5">
        <f t="shared" si="9"/>
        <v>0</v>
      </c>
      <c r="AW19" s="5">
        <f t="shared" si="10"/>
        <v>0</v>
      </c>
      <c r="AX19" s="51" t="e">
        <f t="shared" si="11"/>
        <v>#DIV/0!</v>
      </c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>
        <f t="shared" si="12"/>
        <v>0</v>
      </c>
      <c r="BJ19" s="51" t="e">
        <f t="shared" si="13"/>
        <v>#DIV/0!</v>
      </c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</row>
    <row r="20" spans="1:79" s="3" customFormat="1" ht="21.75" customHeight="1">
      <c r="A20" s="5"/>
      <c r="B20" s="2"/>
      <c r="C20" s="2" t="s">
        <v>206</v>
      </c>
      <c r="D20" s="2" t="s">
        <v>185</v>
      </c>
      <c r="E20" s="2" t="s">
        <v>181</v>
      </c>
      <c r="F20" s="2">
        <v>27</v>
      </c>
      <c r="G20" s="2">
        <v>4</v>
      </c>
      <c r="H20" s="110"/>
      <c r="I20" s="6"/>
      <c r="J20" s="110"/>
      <c r="K20" s="6"/>
      <c r="L20" s="110"/>
      <c r="M20" s="6"/>
      <c r="N20" s="6">
        <f t="shared" si="0"/>
        <v>0</v>
      </c>
      <c r="O20" s="6">
        <f t="shared" si="1"/>
        <v>0</v>
      </c>
      <c r="P20" s="110"/>
      <c r="Q20" s="6"/>
      <c r="R20" s="110"/>
      <c r="S20" s="6"/>
      <c r="T20" s="110"/>
      <c r="U20" s="6"/>
      <c r="V20" s="110"/>
      <c r="W20" s="6"/>
      <c r="X20" s="110"/>
      <c r="Y20" s="6"/>
      <c r="Z20" s="110"/>
      <c r="AA20" s="6"/>
      <c r="AB20" s="6">
        <f t="shared" si="2"/>
        <v>0</v>
      </c>
      <c r="AC20" s="6">
        <f t="shared" si="3"/>
        <v>0</v>
      </c>
      <c r="AD20" s="5"/>
      <c r="AE20" s="6"/>
      <c r="AF20" s="5"/>
      <c r="AG20" s="6"/>
      <c r="AH20" s="6"/>
      <c r="AI20" s="6"/>
      <c r="AJ20" s="6"/>
      <c r="AK20" s="6"/>
      <c r="AL20" s="5">
        <f t="shared" si="4"/>
        <v>0</v>
      </c>
      <c r="AM20" s="5">
        <f t="shared" si="5"/>
        <v>0</v>
      </c>
      <c r="AN20" s="5"/>
      <c r="AO20" s="5"/>
      <c r="AP20" s="5"/>
      <c r="AQ20" s="5">
        <f t="shared" si="6"/>
        <v>0</v>
      </c>
      <c r="AR20" s="50"/>
      <c r="AS20" s="58"/>
      <c r="AT20" s="5">
        <f t="shared" si="7"/>
        <v>0</v>
      </c>
      <c r="AU20" s="5">
        <f t="shared" si="8"/>
        <v>0</v>
      </c>
      <c r="AV20" s="5">
        <f t="shared" si="9"/>
        <v>0</v>
      </c>
      <c r="AW20" s="5">
        <f t="shared" si="10"/>
        <v>0</v>
      </c>
      <c r="AX20" s="51" t="e">
        <f t="shared" si="11"/>
        <v>#DIV/0!</v>
      </c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>
        <f t="shared" si="12"/>
        <v>0</v>
      </c>
      <c r="BJ20" s="51" t="e">
        <f t="shared" si="13"/>
        <v>#DIV/0!</v>
      </c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s="3" customFormat="1" ht="21.75" customHeight="1">
      <c r="A21" s="5"/>
      <c r="B21" s="2"/>
      <c r="C21" s="2" t="s">
        <v>195</v>
      </c>
      <c r="D21" s="2" t="s">
        <v>183</v>
      </c>
      <c r="E21" s="2" t="s">
        <v>181</v>
      </c>
      <c r="F21" s="2">
        <v>20</v>
      </c>
      <c r="G21" s="2">
        <v>4</v>
      </c>
      <c r="H21" s="110"/>
      <c r="I21" s="6"/>
      <c r="J21" s="110"/>
      <c r="K21" s="6"/>
      <c r="L21" s="110"/>
      <c r="M21" s="6"/>
      <c r="N21" s="6">
        <f t="shared" si="0"/>
        <v>0</v>
      </c>
      <c r="O21" s="6">
        <f t="shared" si="1"/>
        <v>0</v>
      </c>
      <c r="P21" s="110"/>
      <c r="Q21" s="6"/>
      <c r="R21" s="110"/>
      <c r="S21" s="6"/>
      <c r="T21" s="110"/>
      <c r="U21" s="6"/>
      <c r="V21" s="110"/>
      <c r="W21" s="6"/>
      <c r="X21" s="110"/>
      <c r="Y21" s="6"/>
      <c r="Z21" s="110"/>
      <c r="AA21" s="6"/>
      <c r="AB21" s="6">
        <f t="shared" si="2"/>
        <v>0</v>
      </c>
      <c r="AC21" s="6">
        <f t="shared" si="3"/>
        <v>0</v>
      </c>
      <c r="AD21" s="5"/>
      <c r="AE21" s="6"/>
      <c r="AF21" s="5"/>
      <c r="AG21" s="6"/>
      <c r="AH21" s="6"/>
      <c r="AI21" s="6"/>
      <c r="AJ21" s="6"/>
      <c r="AK21" s="6"/>
      <c r="AL21" s="5">
        <f t="shared" si="4"/>
        <v>0</v>
      </c>
      <c r="AM21" s="5">
        <f t="shared" si="5"/>
        <v>0</v>
      </c>
      <c r="AN21" s="5"/>
      <c r="AO21" s="5"/>
      <c r="AP21" s="5"/>
      <c r="AQ21" s="5">
        <f t="shared" si="6"/>
        <v>0</v>
      </c>
      <c r="AR21" s="50"/>
      <c r="AS21" s="58"/>
      <c r="AT21" s="5">
        <f t="shared" si="7"/>
        <v>0</v>
      </c>
      <c r="AU21" s="5">
        <f t="shared" si="8"/>
        <v>0</v>
      </c>
      <c r="AV21" s="5">
        <f t="shared" si="9"/>
        <v>0</v>
      </c>
      <c r="AW21" s="5">
        <f t="shared" si="10"/>
        <v>0</v>
      </c>
      <c r="AX21" s="51" t="e">
        <f t="shared" si="11"/>
        <v>#DIV/0!</v>
      </c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>
        <f t="shared" si="12"/>
        <v>0</v>
      </c>
      <c r="BJ21" s="51" t="e">
        <f t="shared" si="13"/>
        <v>#DIV/0!</v>
      </c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</row>
    <row r="22" spans="1:79" s="3" customFormat="1" ht="21.75" customHeight="1">
      <c r="A22" s="5"/>
      <c r="B22" s="2"/>
      <c r="C22" s="2" t="s">
        <v>191</v>
      </c>
      <c r="D22" s="2" t="s">
        <v>183</v>
      </c>
      <c r="E22" s="2" t="s">
        <v>181</v>
      </c>
      <c r="F22" s="2">
        <v>19</v>
      </c>
      <c r="G22" s="2">
        <v>1</v>
      </c>
      <c r="H22" s="110"/>
      <c r="I22" s="6"/>
      <c r="J22" s="110"/>
      <c r="K22" s="6"/>
      <c r="L22" s="110"/>
      <c r="M22" s="6"/>
      <c r="N22" s="6">
        <f t="shared" si="0"/>
        <v>0</v>
      </c>
      <c r="O22" s="6">
        <f t="shared" si="1"/>
        <v>0</v>
      </c>
      <c r="P22" s="110"/>
      <c r="Q22" s="6"/>
      <c r="R22" s="110"/>
      <c r="S22" s="6"/>
      <c r="T22" s="110"/>
      <c r="U22" s="6"/>
      <c r="V22" s="110"/>
      <c r="W22" s="6"/>
      <c r="X22" s="110"/>
      <c r="Y22" s="6"/>
      <c r="Z22" s="110"/>
      <c r="AA22" s="6"/>
      <c r="AB22" s="6">
        <f t="shared" si="2"/>
        <v>0</v>
      </c>
      <c r="AC22" s="6">
        <f t="shared" si="3"/>
        <v>0</v>
      </c>
      <c r="AD22" s="5"/>
      <c r="AE22" s="6"/>
      <c r="AF22" s="5"/>
      <c r="AG22" s="6"/>
      <c r="AH22" s="6"/>
      <c r="AI22" s="6"/>
      <c r="AJ22" s="6"/>
      <c r="AK22" s="6"/>
      <c r="AL22" s="5">
        <f t="shared" si="4"/>
        <v>0</v>
      </c>
      <c r="AM22" s="5">
        <f t="shared" si="5"/>
        <v>0</v>
      </c>
      <c r="AN22" s="5"/>
      <c r="AO22" s="5"/>
      <c r="AP22" s="5"/>
      <c r="AQ22" s="5">
        <f t="shared" si="6"/>
        <v>0</v>
      </c>
      <c r="AR22" s="50"/>
      <c r="AS22" s="58"/>
      <c r="AT22" s="5">
        <f t="shared" si="7"/>
        <v>0</v>
      </c>
      <c r="AU22" s="5">
        <f t="shared" si="8"/>
        <v>0</v>
      </c>
      <c r="AV22" s="5">
        <f t="shared" si="9"/>
        <v>0</v>
      </c>
      <c r="AW22" s="5">
        <f t="shared" si="10"/>
        <v>0</v>
      </c>
      <c r="AX22" s="51" t="e">
        <f t="shared" si="11"/>
        <v>#DIV/0!</v>
      </c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>
        <f t="shared" si="12"/>
        <v>0</v>
      </c>
      <c r="BJ22" s="51" t="e">
        <f t="shared" si="13"/>
        <v>#DIV/0!</v>
      </c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</row>
    <row r="23" spans="1:79" s="3" customFormat="1" ht="21.75" customHeight="1">
      <c r="A23" s="5"/>
      <c r="B23" s="2"/>
      <c r="C23" s="2" t="s">
        <v>184</v>
      </c>
      <c r="D23" s="2" t="s">
        <v>184</v>
      </c>
      <c r="E23" s="2" t="s">
        <v>181</v>
      </c>
      <c r="F23" s="2">
        <v>45</v>
      </c>
      <c r="G23" s="2">
        <v>4</v>
      </c>
      <c r="H23" s="110"/>
      <c r="I23" s="6"/>
      <c r="J23" s="110"/>
      <c r="K23" s="6"/>
      <c r="L23" s="110"/>
      <c r="M23" s="6"/>
      <c r="N23" s="6">
        <f t="shared" si="0"/>
        <v>0</v>
      </c>
      <c r="O23" s="6">
        <f t="shared" si="1"/>
        <v>0</v>
      </c>
      <c r="P23" s="110"/>
      <c r="Q23" s="6"/>
      <c r="R23" s="110"/>
      <c r="S23" s="6"/>
      <c r="T23" s="110"/>
      <c r="U23" s="6"/>
      <c r="V23" s="110"/>
      <c r="W23" s="6"/>
      <c r="X23" s="110"/>
      <c r="Y23" s="6"/>
      <c r="Z23" s="110"/>
      <c r="AA23" s="6"/>
      <c r="AB23" s="6">
        <f t="shared" si="2"/>
        <v>0</v>
      </c>
      <c r="AC23" s="6">
        <f t="shared" si="3"/>
        <v>0</v>
      </c>
      <c r="AD23" s="5"/>
      <c r="AE23" s="6"/>
      <c r="AF23" s="5"/>
      <c r="AG23" s="6"/>
      <c r="AH23" s="6"/>
      <c r="AI23" s="6"/>
      <c r="AJ23" s="6"/>
      <c r="AK23" s="6"/>
      <c r="AL23" s="5">
        <f t="shared" si="4"/>
        <v>0</v>
      </c>
      <c r="AM23" s="5">
        <f t="shared" si="5"/>
        <v>0</v>
      </c>
      <c r="AN23" s="5"/>
      <c r="AO23" s="5"/>
      <c r="AP23" s="5"/>
      <c r="AQ23" s="5">
        <f t="shared" si="6"/>
        <v>0</v>
      </c>
      <c r="AR23" s="50"/>
      <c r="AS23" s="58"/>
      <c r="AT23" s="5">
        <f t="shared" si="7"/>
        <v>0</v>
      </c>
      <c r="AU23" s="5">
        <f t="shared" si="8"/>
        <v>0</v>
      </c>
      <c r="AV23" s="5">
        <f t="shared" si="9"/>
        <v>0</v>
      </c>
      <c r="AW23" s="5">
        <f t="shared" si="10"/>
        <v>0</v>
      </c>
      <c r="AX23" s="51" t="e">
        <f t="shared" si="11"/>
        <v>#DIV/0!</v>
      </c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>
        <f t="shared" si="12"/>
        <v>0</v>
      </c>
      <c r="BJ23" s="51" t="e">
        <f t="shared" si="13"/>
        <v>#DIV/0!</v>
      </c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</row>
    <row r="24" spans="1:79" s="3" customFormat="1" ht="21.75" customHeight="1">
      <c r="A24" s="5"/>
      <c r="B24" s="2"/>
      <c r="C24" s="2" t="s">
        <v>199</v>
      </c>
      <c r="D24" s="2" t="s">
        <v>183</v>
      </c>
      <c r="E24" s="2" t="s">
        <v>181</v>
      </c>
      <c r="F24" s="2">
        <v>12</v>
      </c>
      <c r="G24" s="2">
        <v>1</v>
      </c>
      <c r="H24" s="110"/>
      <c r="I24" s="6"/>
      <c r="J24" s="110"/>
      <c r="K24" s="6"/>
      <c r="L24" s="110"/>
      <c r="M24" s="6"/>
      <c r="N24" s="6">
        <f t="shared" si="0"/>
        <v>0</v>
      </c>
      <c r="O24" s="6">
        <f t="shared" si="1"/>
        <v>0</v>
      </c>
      <c r="P24" s="110"/>
      <c r="Q24" s="6"/>
      <c r="R24" s="110"/>
      <c r="S24" s="6"/>
      <c r="T24" s="110"/>
      <c r="U24" s="6"/>
      <c r="V24" s="110"/>
      <c r="W24" s="6"/>
      <c r="X24" s="110"/>
      <c r="Y24" s="6"/>
      <c r="Z24" s="110"/>
      <c r="AA24" s="6"/>
      <c r="AB24" s="6">
        <f t="shared" si="2"/>
        <v>0</v>
      </c>
      <c r="AC24" s="6">
        <f t="shared" si="3"/>
        <v>0</v>
      </c>
      <c r="AD24" s="5"/>
      <c r="AE24" s="6"/>
      <c r="AF24" s="5"/>
      <c r="AG24" s="6"/>
      <c r="AH24" s="6"/>
      <c r="AI24" s="6"/>
      <c r="AJ24" s="6"/>
      <c r="AK24" s="6"/>
      <c r="AL24" s="5">
        <f t="shared" si="4"/>
        <v>0</v>
      </c>
      <c r="AM24" s="5">
        <f t="shared" si="5"/>
        <v>0</v>
      </c>
      <c r="AN24" s="5"/>
      <c r="AO24" s="5"/>
      <c r="AP24" s="5"/>
      <c r="AQ24" s="5">
        <f t="shared" si="6"/>
        <v>0</v>
      </c>
      <c r="AR24" s="50"/>
      <c r="AS24" s="58"/>
      <c r="AT24" s="5">
        <f t="shared" si="7"/>
        <v>0</v>
      </c>
      <c r="AU24" s="5">
        <f t="shared" si="8"/>
        <v>0</v>
      </c>
      <c r="AV24" s="5">
        <f t="shared" si="9"/>
        <v>0</v>
      </c>
      <c r="AW24" s="5">
        <f t="shared" si="10"/>
        <v>0</v>
      </c>
      <c r="AX24" s="51" t="e">
        <f t="shared" si="11"/>
        <v>#DIV/0!</v>
      </c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>
        <f t="shared" si="12"/>
        <v>0</v>
      </c>
      <c r="BJ24" s="51" t="e">
        <f t="shared" si="13"/>
        <v>#DIV/0!</v>
      </c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</row>
    <row r="25" spans="1:79" s="3" customFormat="1" ht="21.75" customHeight="1">
      <c r="A25" s="5"/>
      <c r="B25" s="2"/>
      <c r="C25" s="2" t="s">
        <v>213</v>
      </c>
      <c r="D25" s="2" t="s">
        <v>184</v>
      </c>
      <c r="E25" s="2" t="s">
        <v>181</v>
      </c>
      <c r="F25" s="2">
        <v>23</v>
      </c>
      <c r="G25" s="2">
        <v>4</v>
      </c>
      <c r="H25" s="110"/>
      <c r="I25" s="6"/>
      <c r="J25" s="110"/>
      <c r="K25" s="6"/>
      <c r="L25" s="110"/>
      <c r="M25" s="6"/>
      <c r="N25" s="6">
        <f t="shared" si="0"/>
        <v>0</v>
      </c>
      <c r="O25" s="6">
        <f t="shared" si="1"/>
        <v>0</v>
      </c>
      <c r="P25" s="110"/>
      <c r="Q25" s="6"/>
      <c r="R25" s="110"/>
      <c r="S25" s="6"/>
      <c r="T25" s="110"/>
      <c r="U25" s="6"/>
      <c r="V25" s="110"/>
      <c r="W25" s="6"/>
      <c r="X25" s="110"/>
      <c r="Y25" s="6"/>
      <c r="Z25" s="110"/>
      <c r="AA25" s="6"/>
      <c r="AB25" s="6">
        <f t="shared" si="2"/>
        <v>0</v>
      </c>
      <c r="AC25" s="6">
        <f t="shared" si="3"/>
        <v>0</v>
      </c>
      <c r="AD25" s="5"/>
      <c r="AE25" s="6"/>
      <c r="AF25" s="5"/>
      <c r="AG25" s="6"/>
      <c r="AH25" s="6"/>
      <c r="AI25" s="6"/>
      <c r="AJ25" s="6"/>
      <c r="AK25" s="6"/>
      <c r="AL25" s="5">
        <f t="shared" si="4"/>
        <v>0</v>
      </c>
      <c r="AM25" s="5">
        <f t="shared" si="5"/>
        <v>0</v>
      </c>
      <c r="AN25" s="5"/>
      <c r="AO25" s="5"/>
      <c r="AP25" s="5"/>
      <c r="AQ25" s="5">
        <f t="shared" si="6"/>
        <v>0</v>
      </c>
      <c r="AR25" s="50"/>
      <c r="AS25" s="58"/>
      <c r="AT25" s="5">
        <f t="shared" si="7"/>
        <v>0</v>
      </c>
      <c r="AU25" s="5">
        <f t="shared" si="8"/>
        <v>0</v>
      </c>
      <c r="AV25" s="5">
        <f t="shared" si="9"/>
        <v>0</v>
      </c>
      <c r="AW25" s="5">
        <f t="shared" si="10"/>
        <v>0</v>
      </c>
      <c r="AX25" s="51" t="e">
        <f t="shared" si="11"/>
        <v>#DIV/0!</v>
      </c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>
        <f t="shared" si="12"/>
        <v>0</v>
      </c>
      <c r="BJ25" s="51" t="e">
        <f t="shared" si="13"/>
        <v>#DIV/0!</v>
      </c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</row>
    <row r="26" spans="1:79" s="3" customFormat="1" ht="21.75" customHeight="1">
      <c r="A26" s="5"/>
      <c r="B26" s="2"/>
      <c r="C26" s="2" t="s">
        <v>188</v>
      </c>
      <c r="D26" s="2" t="s">
        <v>183</v>
      </c>
      <c r="E26" s="2" t="s">
        <v>181</v>
      </c>
      <c r="F26" s="2">
        <v>17</v>
      </c>
      <c r="G26" s="2">
        <v>4</v>
      </c>
      <c r="H26" s="110"/>
      <c r="I26" s="6"/>
      <c r="J26" s="110"/>
      <c r="K26" s="6"/>
      <c r="L26" s="110"/>
      <c r="M26" s="6"/>
      <c r="N26" s="6">
        <f t="shared" si="0"/>
        <v>0</v>
      </c>
      <c r="O26" s="6">
        <f t="shared" si="1"/>
        <v>0</v>
      </c>
      <c r="P26" s="110"/>
      <c r="Q26" s="6"/>
      <c r="R26" s="110"/>
      <c r="S26" s="6"/>
      <c r="T26" s="110"/>
      <c r="U26" s="6"/>
      <c r="V26" s="110"/>
      <c r="W26" s="6"/>
      <c r="X26" s="110"/>
      <c r="Y26" s="6"/>
      <c r="Z26" s="110"/>
      <c r="AA26" s="6"/>
      <c r="AB26" s="6">
        <f t="shared" si="2"/>
        <v>0</v>
      </c>
      <c r="AC26" s="6">
        <f t="shared" si="3"/>
        <v>0</v>
      </c>
      <c r="AD26" s="5"/>
      <c r="AE26" s="6"/>
      <c r="AF26" s="5"/>
      <c r="AG26" s="6"/>
      <c r="AH26" s="6"/>
      <c r="AI26" s="6"/>
      <c r="AJ26" s="6"/>
      <c r="AK26" s="6"/>
      <c r="AL26" s="5">
        <f t="shared" si="4"/>
        <v>0</v>
      </c>
      <c r="AM26" s="5">
        <f t="shared" si="5"/>
        <v>0</v>
      </c>
      <c r="AN26" s="5"/>
      <c r="AO26" s="5"/>
      <c r="AP26" s="5"/>
      <c r="AQ26" s="5">
        <f t="shared" si="6"/>
        <v>0</v>
      </c>
      <c r="AR26" s="50"/>
      <c r="AS26" s="58"/>
      <c r="AT26" s="5">
        <f t="shared" si="7"/>
        <v>0</v>
      </c>
      <c r="AU26" s="5">
        <f t="shared" si="8"/>
        <v>0</v>
      </c>
      <c r="AV26" s="5">
        <f t="shared" si="9"/>
        <v>0</v>
      </c>
      <c r="AW26" s="5">
        <f t="shared" si="10"/>
        <v>0</v>
      </c>
      <c r="AX26" s="51" t="e">
        <f t="shared" si="11"/>
        <v>#DIV/0!</v>
      </c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>
        <f t="shared" si="12"/>
        <v>0</v>
      </c>
      <c r="BJ26" s="51" t="e">
        <f t="shared" si="13"/>
        <v>#DIV/0!</v>
      </c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1:79" s="3" customFormat="1" ht="21.75" customHeight="1">
      <c r="A27" s="5"/>
      <c r="B27" s="2"/>
      <c r="C27" s="2" t="s">
        <v>197</v>
      </c>
      <c r="D27" s="2" t="s">
        <v>183</v>
      </c>
      <c r="E27" s="2" t="s">
        <v>181</v>
      </c>
      <c r="F27" s="2">
        <v>7</v>
      </c>
      <c r="G27" s="2">
        <v>2</v>
      </c>
      <c r="H27" s="110"/>
      <c r="I27" s="6"/>
      <c r="J27" s="110"/>
      <c r="K27" s="6"/>
      <c r="L27" s="110"/>
      <c r="M27" s="6"/>
      <c r="N27" s="6">
        <f t="shared" si="0"/>
        <v>0</v>
      </c>
      <c r="O27" s="6">
        <f t="shared" si="1"/>
        <v>0</v>
      </c>
      <c r="P27" s="110"/>
      <c r="Q27" s="6"/>
      <c r="R27" s="110"/>
      <c r="S27" s="6"/>
      <c r="T27" s="110"/>
      <c r="U27" s="6"/>
      <c r="V27" s="110"/>
      <c r="W27" s="6"/>
      <c r="X27" s="110"/>
      <c r="Y27" s="6"/>
      <c r="Z27" s="110"/>
      <c r="AA27" s="6"/>
      <c r="AB27" s="6">
        <f t="shared" si="2"/>
        <v>0</v>
      </c>
      <c r="AC27" s="6">
        <f t="shared" si="3"/>
        <v>0</v>
      </c>
      <c r="AD27" s="5"/>
      <c r="AE27" s="6"/>
      <c r="AF27" s="5"/>
      <c r="AG27" s="6"/>
      <c r="AH27" s="6"/>
      <c r="AI27" s="6"/>
      <c r="AJ27" s="6"/>
      <c r="AK27" s="6"/>
      <c r="AL27" s="5">
        <f t="shared" si="4"/>
        <v>0</v>
      </c>
      <c r="AM27" s="5">
        <f t="shared" si="5"/>
        <v>0</v>
      </c>
      <c r="AN27" s="5"/>
      <c r="AO27" s="5"/>
      <c r="AP27" s="5"/>
      <c r="AQ27" s="5">
        <f t="shared" si="6"/>
        <v>0</v>
      </c>
      <c r="AR27" s="50"/>
      <c r="AS27" s="58"/>
      <c r="AT27" s="5">
        <f t="shared" si="7"/>
        <v>0</v>
      </c>
      <c r="AU27" s="5">
        <f t="shared" si="8"/>
        <v>0</v>
      </c>
      <c r="AV27" s="5">
        <f t="shared" si="9"/>
        <v>0</v>
      </c>
      <c r="AW27" s="5">
        <f t="shared" si="10"/>
        <v>0</v>
      </c>
      <c r="AX27" s="51" t="e">
        <f t="shared" si="11"/>
        <v>#DIV/0!</v>
      </c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>
        <f t="shared" si="12"/>
        <v>0</v>
      </c>
      <c r="BJ27" s="51" t="e">
        <f t="shared" si="13"/>
        <v>#DIV/0!</v>
      </c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</row>
    <row r="28" spans="1:79" s="3" customFormat="1" ht="21.75" customHeight="1">
      <c r="A28" s="5"/>
      <c r="B28" s="2"/>
      <c r="C28" s="2" t="s">
        <v>208</v>
      </c>
      <c r="D28" s="2" t="s">
        <v>185</v>
      </c>
      <c r="E28" s="2" t="s">
        <v>181</v>
      </c>
      <c r="F28" s="2">
        <v>47</v>
      </c>
      <c r="G28" s="2">
        <v>4</v>
      </c>
      <c r="H28" s="110"/>
      <c r="I28" s="6"/>
      <c r="J28" s="110"/>
      <c r="K28" s="6"/>
      <c r="L28" s="110"/>
      <c r="M28" s="6"/>
      <c r="N28" s="6">
        <f t="shared" si="0"/>
        <v>0</v>
      </c>
      <c r="O28" s="6">
        <f t="shared" si="1"/>
        <v>0</v>
      </c>
      <c r="P28" s="110"/>
      <c r="Q28" s="6"/>
      <c r="R28" s="110"/>
      <c r="S28" s="6"/>
      <c r="T28" s="110"/>
      <c r="U28" s="6"/>
      <c r="V28" s="110"/>
      <c r="W28" s="6"/>
      <c r="X28" s="110"/>
      <c r="Y28" s="6"/>
      <c r="Z28" s="110"/>
      <c r="AA28" s="6"/>
      <c r="AB28" s="6">
        <f t="shared" si="2"/>
        <v>0</v>
      </c>
      <c r="AC28" s="6">
        <f t="shared" si="3"/>
        <v>0</v>
      </c>
      <c r="AD28" s="5"/>
      <c r="AE28" s="6"/>
      <c r="AF28" s="5"/>
      <c r="AG28" s="6"/>
      <c r="AH28" s="6"/>
      <c r="AI28" s="6"/>
      <c r="AJ28" s="6"/>
      <c r="AK28" s="6"/>
      <c r="AL28" s="5">
        <f t="shared" si="4"/>
        <v>0</v>
      </c>
      <c r="AM28" s="5">
        <f t="shared" si="5"/>
        <v>0</v>
      </c>
      <c r="AN28" s="5"/>
      <c r="AO28" s="5"/>
      <c r="AP28" s="5"/>
      <c r="AQ28" s="5">
        <f t="shared" si="6"/>
        <v>0</v>
      </c>
      <c r="AR28" s="50"/>
      <c r="AS28" s="58"/>
      <c r="AT28" s="5">
        <f t="shared" si="7"/>
        <v>0</v>
      </c>
      <c r="AU28" s="5">
        <f t="shared" si="8"/>
        <v>0</v>
      </c>
      <c r="AV28" s="5">
        <f t="shared" si="9"/>
        <v>0</v>
      </c>
      <c r="AW28" s="5">
        <f t="shared" si="10"/>
        <v>0</v>
      </c>
      <c r="AX28" s="51" t="e">
        <f t="shared" si="11"/>
        <v>#DIV/0!</v>
      </c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>
        <f t="shared" si="12"/>
        <v>0</v>
      </c>
      <c r="BJ28" s="51" t="e">
        <f t="shared" si="13"/>
        <v>#DIV/0!</v>
      </c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</row>
    <row r="29" spans="1:79" s="3" customFormat="1" ht="21.75" customHeight="1">
      <c r="A29" s="5"/>
      <c r="B29" s="2"/>
      <c r="C29" s="2" t="s">
        <v>202</v>
      </c>
      <c r="D29" s="2" t="s">
        <v>183</v>
      </c>
      <c r="E29" s="2" t="s">
        <v>181</v>
      </c>
      <c r="F29" s="2">
        <v>12</v>
      </c>
      <c r="G29" s="2">
        <v>1</v>
      </c>
      <c r="H29" s="110"/>
      <c r="I29" s="6"/>
      <c r="J29" s="110"/>
      <c r="K29" s="6"/>
      <c r="L29" s="110"/>
      <c r="M29" s="6"/>
      <c r="N29" s="6">
        <f t="shared" si="0"/>
        <v>0</v>
      </c>
      <c r="O29" s="6">
        <f t="shared" si="1"/>
        <v>0</v>
      </c>
      <c r="P29" s="110"/>
      <c r="Q29" s="6"/>
      <c r="R29" s="110"/>
      <c r="S29" s="6"/>
      <c r="T29" s="110"/>
      <c r="U29" s="6"/>
      <c r="V29" s="110"/>
      <c r="W29" s="6"/>
      <c r="X29" s="110"/>
      <c r="Y29" s="6"/>
      <c r="Z29" s="110"/>
      <c r="AA29" s="6"/>
      <c r="AB29" s="6">
        <f t="shared" si="2"/>
        <v>0</v>
      </c>
      <c r="AC29" s="6">
        <f t="shared" si="3"/>
        <v>0</v>
      </c>
      <c r="AD29" s="5"/>
      <c r="AE29" s="6"/>
      <c r="AF29" s="5"/>
      <c r="AG29" s="6"/>
      <c r="AH29" s="6"/>
      <c r="AI29" s="6"/>
      <c r="AJ29" s="6"/>
      <c r="AK29" s="6"/>
      <c r="AL29" s="5">
        <f t="shared" si="4"/>
        <v>0</v>
      </c>
      <c r="AM29" s="5">
        <f t="shared" si="5"/>
        <v>0</v>
      </c>
      <c r="AN29" s="5"/>
      <c r="AO29" s="5"/>
      <c r="AP29" s="5"/>
      <c r="AQ29" s="5">
        <f t="shared" si="6"/>
        <v>0</v>
      </c>
      <c r="AR29" s="50"/>
      <c r="AS29" s="58"/>
      <c r="AT29" s="5">
        <f t="shared" si="7"/>
        <v>0</v>
      </c>
      <c r="AU29" s="5">
        <f t="shared" si="8"/>
        <v>0</v>
      </c>
      <c r="AV29" s="5">
        <f t="shared" si="9"/>
        <v>0</v>
      </c>
      <c r="AW29" s="5">
        <f t="shared" si="10"/>
        <v>0</v>
      </c>
      <c r="AX29" s="51" t="e">
        <f t="shared" si="11"/>
        <v>#DIV/0!</v>
      </c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>
        <f t="shared" si="12"/>
        <v>0</v>
      </c>
      <c r="BJ29" s="51" t="e">
        <f t="shared" si="13"/>
        <v>#DIV/0!</v>
      </c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</row>
    <row r="30" spans="1:79" s="3" customFormat="1" ht="21.75" customHeight="1">
      <c r="A30" s="5"/>
      <c r="B30" s="2"/>
      <c r="C30" s="2" t="s">
        <v>194</v>
      </c>
      <c r="D30" s="2" t="s">
        <v>183</v>
      </c>
      <c r="E30" s="2" t="s">
        <v>181</v>
      </c>
      <c r="F30" s="2">
        <v>15</v>
      </c>
      <c r="G30" s="2">
        <v>1</v>
      </c>
      <c r="H30" s="110"/>
      <c r="I30" s="6"/>
      <c r="J30" s="110"/>
      <c r="K30" s="6"/>
      <c r="L30" s="110"/>
      <c r="M30" s="6"/>
      <c r="N30" s="6">
        <f t="shared" si="0"/>
        <v>0</v>
      </c>
      <c r="O30" s="6">
        <f t="shared" si="1"/>
        <v>0</v>
      </c>
      <c r="P30" s="110"/>
      <c r="Q30" s="6"/>
      <c r="R30" s="110"/>
      <c r="S30" s="6"/>
      <c r="T30" s="110"/>
      <c r="U30" s="6"/>
      <c r="V30" s="110"/>
      <c r="W30" s="6"/>
      <c r="X30" s="110"/>
      <c r="Y30" s="6"/>
      <c r="Z30" s="110"/>
      <c r="AA30" s="6"/>
      <c r="AB30" s="6">
        <f t="shared" si="2"/>
        <v>0</v>
      </c>
      <c r="AC30" s="6">
        <f t="shared" si="3"/>
        <v>0</v>
      </c>
      <c r="AD30" s="5"/>
      <c r="AE30" s="6"/>
      <c r="AF30" s="5"/>
      <c r="AG30" s="6"/>
      <c r="AH30" s="6"/>
      <c r="AI30" s="6"/>
      <c r="AJ30" s="6"/>
      <c r="AK30" s="6"/>
      <c r="AL30" s="5">
        <f t="shared" si="4"/>
        <v>0</v>
      </c>
      <c r="AM30" s="5">
        <f t="shared" si="5"/>
        <v>0</v>
      </c>
      <c r="AN30" s="5"/>
      <c r="AO30" s="5"/>
      <c r="AP30" s="5"/>
      <c r="AQ30" s="5">
        <f t="shared" si="6"/>
        <v>0</v>
      </c>
      <c r="AR30" s="50"/>
      <c r="AS30" s="58"/>
      <c r="AT30" s="5">
        <f t="shared" si="7"/>
        <v>0</v>
      </c>
      <c r="AU30" s="5">
        <f t="shared" si="8"/>
        <v>0</v>
      </c>
      <c r="AV30" s="5">
        <f t="shared" si="9"/>
        <v>0</v>
      </c>
      <c r="AW30" s="5">
        <f t="shared" si="10"/>
        <v>0</v>
      </c>
      <c r="AX30" s="51" t="e">
        <f t="shared" si="11"/>
        <v>#DIV/0!</v>
      </c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>
        <f t="shared" si="12"/>
        <v>0</v>
      </c>
      <c r="BJ30" s="51" t="e">
        <f t="shared" si="13"/>
        <v>#DIV/0!</v>
      </c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</row>
    <row r="31" spans="1:79" s="3" customFormat="1" ht="21.75" customHeight="1">
      <c r="A31" s="5"/>
      <c r="B31" s="2"/>
      <c r="C31" s="2" t="s">
        <v>203</v>
      </c>
      <c r="D31" s="2" t="s">
        <v>183</v>
      </c>
      <c r="E31" s="2" t="s">
        <v>181</v>
      </c>
      <c r="F31" s="2">
        <v>25</v>
      </c>
      <c r="G31" s="2">
        <v>1</v>
      </c>
      <c r="H31" s="110"/>
      <c r="I31" s="6"/>
      <c r="J31" s="110"/>
      <c r="K31" s="6"/>
      <c r="L31" s="110"/>
      <c r="M31" s="6"/>
      <c r="N31" s="6">
        <f t="shared" si="0"/>
        <v>0</v>
      </c>
      <c r="O31" s="6">
        <f t="shared" si="1"/>
        <v>0</v>
      </c>
      <c r="P31" s="110"/>
      <c r="Q31" s="6"/>
      <c r="R31" s="110"/>
      <c r="S31" s="6"/>
      <c r="T31" s="110"/>
      <c r="U31" s="6"/>
      <c r="V31" s="110"/>
      <c r="W31" s="6"/>
      <c r="X31" s="110"/>
      <c r="Y31" s="6"/>
      <c r="Z31" s="110"/>
      <c r="AA31" s="6"/>
      <c r="AB31" s="6">
        <f t="shared" si="2"/>
        <v>0</v>
      </c>
      <c r="AC31" s="6">
        <f t="shared" si="3"/>
        <v>0</v>
      </c>
      <c r="AD31" s="5"/>
      <c r="AE31" s="6"/>
      <c r="AF31" s="5"/>
      <c r="AG31" s="6"/>
      <c r="AH31" s="6"/>
      <c r="AI31" s="6"/>
      <c r="AJ31" s="6"/>
      <c r="AK31" s="6"/>
      <c r="AL31" s="5">
        <f t="shared" si="4"/>
        <v>0</v>
      </c>
      <c r="AM31" s="5">
        <f t="shared" si="5"/>
        <v>0</v>
      </c>
      <c r="AN31" s="5"/>
      <c r="AO31" s="5"/>
      <c r="AP31" s="5"/>
      <c r="AQ31" s="5">
        <f t="shared" si="6"/>
        <v>0</v>
      </c>
      <c r="AR31" s="50"/>
      <c r="AS31" s="58"/>
      <c r="AT31" s="5">
        <f t="shared" si="7"/>
        <v>0</v>
      </c>
      <c r="AU31" s="5">
        <f t="shared" si="8"/>
        <v>0</v>
      </c>
      <c r="AV31" s="5">
        <f t="shared" si="9"/>
        <v>0</v>
      </c>
      <c r="AW31" s="5">
        <f t="shared" si="10"/>
        <v>0</v>
      </c>
      <c r="AX31" s="51" t="e">
        <f t="shared" si="11"/>
        <v>#DIV/0!</v>
      </c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>
        <f t="shared" si="12"/>
        <v>0</v>
      </c>
      <c r="BJ31" s="51" t="e">
        <f t="shared" si="13"/>
        <v>#DIV/0!</v>
      </c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</row>
    <row r="32" spans="1:79" s="3" customFormat="1" ht="21.75" customHeight="1">
      <c r="A32" s="5"/>
      <c r="B32" s="2"/>
      <c r="C32" s="2" t="s">
        <v>210</v>
      </c>
      <c r="D32" s="2" t="s">
        <v>184</v>
      </c>
      <c r="E32" s="2" t="s">
        <v>181</v>
      </c>
      <c r="F32" s="2">
        <v>38</v>
      </c>
      <c r="G32" s="2">
        <v>4</v>
      </c>
      <c r="H32" s="110"/>
      <c r="I32" s="6"/>
      <c r="J32" s="110"/>
      <c r="K32" s="6"/>
      <c r="L32" s="110"/>
      <c r="M32" s="6"/>
      <c r="N32" s="6">
        <f t="shared" si="0"/>
        <v>0</v>
      </c>
      <c r="O32" s="6">
        <f t="shared" si="1"/>
        <v>0</v>
      </c>
      <c r="P32" s="110"/>
      <c r="Q32" s="6"/>
      <c r="R32" s="110"/>
      <c r="S32" s="6"/>
      <c r="T32" s="110"/>
      <c r="U32" s="6"/>
      <c r="V32" s="110"/>
      <c r="W32" s="6"/>
      <c r="X32" s="110"/>
      <c r="Y32" s="6"/>
      <c r="Z32" s="110"/>
      <c r="AA32" s="6"/>
      <c r="AB32" s="6">
        <f t="shared" si="2"/>
        <v>0</v>
      </c>
      <c r="AC32" s="6">
        <f t="shared" si="3"/>
        <v>0</v>
      </c>
      <c r="AD32" s="5"/>
      <c r="AE32" s="6"/>
      <c r="AF32" s="5"/>
      <c r="AG32" s="6"/>
      <c r="AH32" s="6"/>
      <c r="AI32" s="6"/>
      <c r="AJ32" s="6"/>
      <c r="AK32" s="6"/>
      <c r="AL32" s="5">
        <f t="shared" si="4"/>
        <v>0</v>
      </c>
      <c r="AM32" s="5">
        <f t="shared" si="5"/>
        <v>0</v>
      </c>
      <c r="AN32" s="5"/>
      <c r="AO32" s="5"/>
      <c r="AP32" s="5"/>
      <c r="AQ32" s="5">
        <f t="shared" si="6"/>
        <v>0</v>
      </c>
      <c r="AR32" s="50"/>
      <c r="AS32" s="58"/>
      <c r="AT32" s="5">
        <f t="shared" si="7"/>
        <v>0</v>
      </c>
      <c r="AU32" s="5">
        <f t="shared" si="8"/>
        <v>0</v>
      </c>
      <c r="AV32" s="5">
        <f t="shared" si="9"/>
        <v>0</v>
      </c>
      <c r="AW32" s="5">
        <f t="shared" si="10"/>
        <v>0</v>
      </c>
      <c r="AX32" s="51" t="e">
        <f t="shared" si="11"/>
        <v>#DIV/0!</v>
      </c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>
        <f t="shared" si="12"/>
        <v>0</v>
      </c>
      <c r="BJ32" s="51" t="e">
        <f t="shared" si="13"/>
        <v>#DIV/0!</v>
      </c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</row>
    <row r="33" spans="1:79" s="3" customFormat="1" ht="21.75" customHeight="1">
      <c r="A33" s="5"/>
      <c r="B33" s="2"/>
      <c r="C33" s="2" t="s">
        <v>189</v>
      </c>
      <c r="D33" s="2" t="s">
        <v>183</v>
      </c>
      <c r="E33" s="2" t="s">
        <v>181</v>
      </c>
      <c r="F33" s="2">
        <v>18</v>
      </c>
      <c r="G33" s="2">
        <v>4</v>
      </c>
      <c r="H33" s="110"/>
      <c r="I33" s="6"/>
      <c r="J33" s="110"/>
      <c r="K33" s="6"/>
      <c r="L33" s="110"/>
      <c r="M33" s="6"/>
      <c r="N33" s="6">
        <f t="shared" si="0"/>
        <v>0</v>
      </c>
      <c r="O33" s="6">
        <f t="shared" si="1"/>
        <v>0</v>
      </c>
      <c r="P33" s="110"/>
      <c r="Q33" s="6"/>
      <c r="R33" s="110"/>
      <c r="S33" s="6"/>
      <c r="T33" s="110"/>
      <c r="U33" s="6"/>
      <c r="V33" s="110"/>
      <c r="W33" s="6"/>
      <c r="X33" s="110"/>
      <c r="Y33" s="6"/>
      <c r="Z33" s="110"/>
      <c r="AA33" s="6"/>
      <c r="AB33" s="6">
        <f t="shared" si="2"/>
        <v>0</v>
      </c>
      <c r="AC33" s="6">
        <f t="shared" si="3"/>
        <v>0</v>
      </c>
      <c r="AD33" s="5"/>
      <c r="AE33" s="6"/>
      <c r="AF33" s="5"/>
      <c r="AG33" s="6"/>
      <c r="AH33" s="6"/>
      <c r="AI33" s="6"/>
      <c r="AJ33" s="6"/>
      <c r="AK33" s="6"/>
      <c r="AL33" s="5">
        <f t="shared" si="4"/>
        <v>0</v>
      </c>
      <c r="AM33" s="5">
        <f t="shared" si="5"/>
        <v>0</v>
      </c>
      <c r="AN33" s="5"/>
      <c r="AO33" s="5"/>
      <c r="AP33" s="5"/>
      <c r="AQ33" s="5">
        <f t="shared" si="6"/>
        <v>0</v>
      </c>
      <c r="AR33" s="50"/>
      <c r="AS33" s="58"/>
      <c r="AT33" s="5">
        <f t="shared" si="7"/>
        <v>0</v>
      </c>
      <c r="AU33" s="5">
        <f t="shared" si="8"/>
        <v>0</v>
      </c>
      <c r="AV33" s="5">
        <f t="shared" si="9"/>
        <v>0</v>
      </c>
      <c r="AW33" s="5">
        <f t="shared" si="10"/>
        <v>0</v>
      </c>
      <c r="AX33" s="51" t="e">
        <f t="shared" si="11"/>
        <v>#DIV/0!</v>
      </c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>
        <f t="shared" si="12"/>
        <v>0</v>
      </c>
      <c r="BJ33" s="51" t="e">
        <f t="shared" si="13"/>
        <v>#DIV/0!</v>
      </c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</row>
    <row r="34" spans="1:79" s="3" customFormat="1" ht="21.75" customHeight="1">
      <c r="A34" s="5"/>
      <c r="B34" s="2"/>
      <c r="C34" s="2" t="s">
        <v>96</v>
      </c>
      <c r="D34" s="2" t="s">
        <v>183</v>
      </c>
      <c r="E34" s="2" t="s">
        <v>181</v>
      </c>
      <c r="F34" s="2">
        <v>20</v>
      </c>
      <c r="G34" s="2">
        <v>1</v>
      </c>
      <c r="H34" s="110"/>
      <c r="I34" s="6"/>
      <c r="J34" s="110"/>
      <c r="K34" s="6"/>
      <c r="L34" s="110"/>
      <c r="M34" s="6"/>
      <c r="N34" s="6">
        <f t="shared" si="0"/>
        <v>0</v>
      </c>
      <c r="O34" s="6">
        <f t="shared" si="1"/>
        <v>0</v>
      </c>
      <c r="P34" s="110"/>
      <c r="Q34" s="6"/>
      <c r="R34" s="110"/>
      <c r="S34" s="6"/>
      <c r="T34" s="110"/>
      <c r="U34" s="6"/>
      <c r="V34" s="110"/>
      <c r="W34" s="6"/>
      <c r="X34" s="110"/>
      <c r="Y34" s="6"/>
      <c r="Z34" s="110"/>
      <c r="AA34" s="6"/>
      <c r="AB34" s="6">
        <f t="shared" si="2"/>
        <v>0</v>
      </c>
      <c r="AC34" s="6">
        <f t="shared" si="3"/>
        <v>0</v>
      </c>
      <c r="AD34" s="5"/>
      <c r="AE34" s="6"/>
      <c r="AF34" s="5"/>
      <c r="AG34" s="6"/>
      <c r="AH34" s="6"/>
      <c r="AI34" s="6"/>
      <c r="AJ34" s="6"/>
      <c r="AK34" s="6"/>
      <c r="AL34" s="5">
        <f t="shared" si="4"/>
        <v>0</v>
      </c>
      <c r="AM34" s="5">
        <f t="shared" si="5"/>
        <v>0</v>
      </c>
      <c r="AN34" s="5"/>
      <c r="AO34" s="5"/>
      <c r="AP34" s="5"/>
      <c r="AQ34" s="5">
        <f t="shared" si="6"/>
        <v>0</v>
      </c>
      <c r="AR34" s="50"/>
      <c r="AS34" s="58"/>
      <c r="AT34" s="5">
        <f t="shared" si="7"/>
        <v>0</v>
      </c>
      <c r="AU34" s="5">
        <f t="shared" si="8"/>
        <v>0</v>
      </c>
      <c r="AV34" s="5">
        <f t="shared" si="9"/>
        <v>0</v>
      </c>
      <c r="AW34" s="5">
        <f t="shared" si="10"/>
        <v>0</v>
      </c>
      <c r="AX34" s="51" t="e">
        <f t="shared" si="11"/>
        <v>#DIV/0!</v>
      </c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>
        <f t="shared" si="12"/>
        <v>0</v>
      </c>
      <c r="BJ34" s="51" t="e">
        <f t="shared" si="13"/>
        <v>#DIV/0!</v>
      </c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</row>
    <row r="35" spans="1:79" s="3" customFormat="1" ht="21.75" customHeight="1">
      <c r="A35" s="5"/>
      <c r="B35" s="2"/>
      <c r="C35" s="2" t="s">
        <v>209</v>
      </c>
      <c r="D35" s="2" t="s">
        <v>185</v>
      </c>
      <c r="E35" s="2" t="s">
        <v>181</v>
      </c>
      <c r="F35" s="2">
        <v>27</v>
      </c>
      <c r="G35" s="2">
        <v>4</v>
      </c>
      <c r="H35" s="110"/>
      <c r="I35" s="6"/>
      <c r="J35" s="110"/>
      <c r="K35" s="6"/>
      <c r="L35" s="110"/>
      <c r="M35" s="6"/>
      <c r="N35" s="6">
        <f t="shared" si="0"/>
        <v>0</v>
      </c>
      <c r="O35" s="6">
        <f t="shared" si="1"/>
        <v>0</v>
      </c>
      <c r="P35" s="110"/>
      <c r="Q35" s="6"/>
      <c r="R35" s="110"/>
      <c r="S35" s="6"/>
      <c r="T35" s="110"/>
      <c r="U35" s="6"/>
      <c r="V35" s="110"/>
      <c r="W35" s="6"/>
      <c r="X35" s="110"/>
      <c r="Y35" s="6"/>
      <c r="Z35" s="110"/>
      <c r="AA35" s="6"/>
      <c r="AB35" s="6">
        <f t="shared" si="2"/>
        <v>0</v>
      </c>
      <c r="AC35" s="6">
        <f t="shared" si="3"/>
        <v>0</v>
      </c>
      <c r="AD35" s="5"/>
      <c r="AE35" s="6"/>
      <c r="AF35" s="5"/>
      <c r="AG35" s="6"/>
      <c r="AH35" s="6"/>
      <c r="AI35" s="6"/>
      <c r="AJ35" s="6"/>
      <c r="AK35" s="6"/>
      <c r="AL35" s="5">
        <f t="shared" si="4"/>
        <v>0</v>
      </c>
      <c r="AM35" s="5">
        <f t="shared" si="5"/>
        <v>0</v>
      </c>
      <c r="AN35" s="5"/>
      <c r="AO35" s="5"/>
      <c r="AP35" s="5"/>
      <c r="AQ35" s="5">
        <f t="shared" si="6"/>
        <v>0</v>
      </c>
      <c r="AR35" s="50"/>
      <c r="AS35" s="58"/>
      <c r="AT35" s="5">
        <f t="shared" si="7"/>
        <v>0</v>
      </c>
      <c r="AU35" s="5">
        <f t="shared" si="8"/>
        <v>0</v>
      </c>
      <c r="AV35" s="5">
        <f t="shared" si="9"/>
        <v>0</v>
      </c>
      <c r="AW35" s="5">
        <f t="shared" si="10"/>
        <v>0</v>
      </c>
      <c r="AX35" s="51" t="e">
        <f t="shared" si="11"/>
        <v>#DIV/0!</v>
      </c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>
        <f t="shared" si="12"/>
        <v>0</v>
      </c>
      <c r="BJ35" s="51" t="e">
        <f t="shared" si="13"/>
        <v>#DIV/0!</v>
      </c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</row>
    <row r="36" spans="1:79" s="3" customFormat="1" ht="21.75" customHeight="1">
      <c r="A36" s="5"/>
      <c r="B36" s="2"/>
      <c r="C36" s="2" t="s">
        <v>206</v>
      </c>
      <c r="D36" s="2" t="s">
        <v>185</v>
      </c>
      <c r="E36" s="2" t="s">
        <v>181</v>
      </c>
      <c r="F36" s="2">
        <v>25</v>
      </c>
      <c r="G36" s="2">
        <v>4</v>
      </c>
      <c r="H36" s="110"/>
      <c r="I36" s="6"/>
      <c r="J36" s="110"/>
      <c r="K36" s="6"/>
      <c r="L36" s="110"/>
      <c r="M36" s="6"/>
      <c r="N36" s="6">
        <f t="shared" si="0"/>
        <v>0</v>
      </c>
      <c r="O36" s="6">
        <f t="shared" si="1"/>
        <v>0</v>
      </c>
      <c r="P36" s="110"/>
      <c r="Q36" s="6"/>
      <c r="R36" s="110"/>
      <c r="S36" s="6"/>
      <c r="T36" s="110"/>
      <c r="U36" s="6"/>
      <c r="V36" s="110"/>
      <c r="W36" s="6"/>
      <c r="X36" s="110"/>
      <c r="Y36" s="6"/>
      <c r="Z36" s="110"/>
      <c r="AA36" s="6"/>
      <c r="AB36" s="6">
        <f t="shared" si="2"/>
        <v>0</v>
      </c>
      <c r="AC36" s="6">
        <f t="shared" si="3"/>
        <v>0</v>
      </c>
      <c r="AD36" s="5"/>
      <c r="AE36" s="6"/>
      <c r="AF36" s="5"/>
      <c r="AG36" s="6"/>
      <c r="AH36" s="6"/>
      <c r="AI36" s="6"/>
      <c r="AJ36" s="6"/>
      <c r="AK36" s="6"/>
      <c r="AL36" s="5">
        <f t="shared" si="4"/>
        <v>0</v>
      </c>
      <c r="AM36" s="5">
        <f t="shared" si="5"/>
        <v>0</v>
      </c>
      <c r="AN36" s="5"/>
      <c r="AO36" s="5"/>
      <c r="AP36" s="5"/>
      <c r="AQ36" s="5">
        <f t="shared" si="6"/>
        <v>0</v>
      </c>
      <c r="AR36" s="50"/>
      <c r="AS36" s="58"/>
      <c r="AT36" s="5">
        <f t="shared" si="7"/>
        <v>0</v>
      </c>
      <c r="AU36" s="5">
        <f t="shared" si="8"/>
        <v>0</v>
      </c>
      <c r="AV36" s="5">
        <f t="shared" si="9"/>
        <v>0</v>
      </c>
      <c r="AW36" s="5">
        <f t="shared" si="10"/>
        <v>0</v>
      </c>
      <c r="AX36" s="51" t="e">
        <f t="shared" si="11"/>
        <v>#DIV/0!</v>
      </c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>
        <f t="shared" si="12"/>
        <v>0</v>
      </c>
      <c r="BJ36" s="51" t="e">
        <f t="shared" si="13"/>
        <v>#DIV/0!</v>
      </c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</row>
    <row r="37" spans="1:79" s="3" customFormat="1" ht="21.75" customHeight="1">
      <c r="A37" s="5"/>
      <c r="B37" s="2"/>
      <c r="C37" s="2" t="s">
        <v>188</v>
      </c>
      <c r="D37" s="2" t="s">
        <v>183</v>
      </c>
      <c r="E37" s="2" t="s">
        <v>181</v>
      </c>
      <c r="F37" s="2">
        <v>18</v>
      </c>
      <c r="G37" s="2">
        <v>4</v>
      </c>
      <c r="H37" s="110"/>
      <c r="I37" s="6"/>
      <c r="J37" s="110"/>
      <c r="K37" s="6"/>
      <c r="L37" s="110"/>
      <c r="M37" s="6"/>
      <c r="N37" s="6">
        <f t="shared" si="0"/>
        <v>0</v>
      </c>
      <c r="O37" s="6">
        <f t="shared" si="1"/>
        <v>0</v>
      </c>
      <c r="P37" s="110"/>
      <c r="Q37" s="6"/>
      <c r="R37" s="110"/>
      <c r="S37" s="6"/>
      <c r="T37" s="110"/>
      <c r="U37" s="6"/>
      <c r="V37" s="110"/>
      <c r="W37" s="6"/>
      <c r="X37" s="110"/>
      <c r="Y37" s="6"/>
      <c r="Z37" s="110"/>
      <c r="AA37" s="6"/>
      <c r="AB37" s="6">
        <f t="shared" si="2"/>
        <v>0</v>
      </c>
      <c r="AC37" s="6">
        <f t="shared" si="3"/>
        <v>0</v>
      </c>
      <c r="AD37" s="5"/>
      <c r="AE37" s="6"/>
      <c r="AF37" s="5"/>
      <c r="AG37" s="6"/>
      <c r="AH37" s="6"/>
      <c r="AI37" s="6"/>
      <c r="AJ37" s="6"/>
      <c r="AK37" s="6"/>
      <c r="AL37" s="5">
        <f t="shared" si="4"/>
        <v>0</v>
      </c>
      <c r="AM37" s="5">
        <f t="shared" si="5"/>
        <v>0</v>
      </c>
      <c r="AN37" s="5"/>
      <c r="AO37" s="5"/>
      <c r="AP37" s="5"/>
      <c r="AQ37" s="5">
        <f t="shared" si="6"/>
        <v>0</v>
      </c>
      <c r="AR37" s="50"/>
      <c r="AS37" s="58"/>
      <c r="AT37" s="5">
        <f t="shared" si="7"/>
        <v>0</v>
      </c>
      <c r="AU37" s="5">
        <f t="shared" si="8"/>
        <v>0</v>
      </c>
      <c r="AV37" s="5">
        <f t="shared" si="9"/>
        <v>0</v>
      </c>
      <c r="AW37" s="5">
        <f t="shared" si="10"/>
        <v>0</v>
      </c>
      <c r="AX37" s="51" t="e">
        <f t="shared" si="11"/>
        <v>#DIV/0!</v>
      </c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>
        <f t="shared" si="12"/>
        <v>0</v>
      </c>
      <c r="BJ37" s="51" t="e">
        <f t="shared" si="13"/>
        <v>#DIV/0!</v>
      </c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</row>
    <row r="38" spans="1:79" s="3" customFormat="1" ht="21.75" customHeight="1">
      <c r="A38" s="5"/>
      <c r="B38" s="2"/>
      <c r="C38" s="2" t="s">
        <v>186</v>
      </c>
      <c r="D38" s="2" t="s">
        <v>183</v>
      </c>
      <c r="E38" s="2" t="s">
        <v>181</v>
      </c>
      <c r="F38" s="2">
        <v>17</v>
      </c>
      <c r="G38" s="2">
        <v>4</v>
      </c>
      <c r="H38" s="110"/>
      <c r="I38" s="6"/>
      <c r="J38" s="110"/>
      <c r="K38" s="6"/>
      <c r="L38" s="110"/>
      <c r="M38" s="6"/>
      <c r="N38" s="6">
        <f t="shared" si="0"/>
        <v>0</v>
      </c>
      <c r="O38" s="6">
        <f t="shared" si="1"/>
        <v>0</v>
      </c>
      <c r="P38" s="110"/>
      <c r="Q38" s="6"/>
      <c r="R38" s="110"/>
      <c r="S38" s="6"/>
      <c r="T38" s="110"/>
      <c r="U38" s="6"/>
      <c r="V38" s="110"/>
      <c r="W38" s="6"/>
      <c r="X38" s="110"/>
      <c r="Y38" s="6"/>
      <c r="Z38" s="110"/>
      <c r="AA38" s="6"/>
      <c r="AB38" s="6">
        <f t="shared" si="2"/>
        <v>0</v>
      </c>
      <c r="AC38" s="6">
        <f t="shared" si="3"/>
        <v>0</v>
      </c>
      <c r="AD38" s="5"/>
      <c r="AE38" s="6"/>
      <c r="AF38" s="5"/>
      <c r="AG38" s="6"/>
      <c r="AH38" s="6"/>
      <c r="AI38" s="6"/>
      <c r="AJ38" s="6"/>
      <c r="AK38" s="6"/>
      <c r="AL38" s="5">
        <f t="shared" si="4"/>
        <v>0</v>
      </c>
      <c r="AM38" s="5">
        <f t="shared" si="5"/>
        <v>0</v>
      </c>
      <c r="AN38" s="5"/>
      <c r="AO38" s="5"/>
      <c r="AP38" s="5"/>
      <c r="AQ38" s="5">
        <f t="shared" si="6"/>
        <v>0</v>
      </c>
      <c r="AR38" s="50"/>
      <c r="AS38" s="58"/>
      <c r="AT38" s="5">
        <f t="shared" si="7"/>
        <v>0</v>
      </c>
      <c r="AU38" s="5">
        <f t="shared" si="8"/>
        <v>0</v>
      </c>
      <c r="AV38" s="5">
        <f t="shared" si="9"/>
        <v>0</v>
      </c>
      <c r="AW38" s="5">
        <f t="shared" si="10"/>
        <v>0</v>
      </c>
      <c r="AX38" s="51" t="e">
        <f t="shared" si="11"/>
        <v>#DIV/0!</v>
      </c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>
        <f t="shared" si="12"/>
        <v>0</v>
      </c>
      <c r="BJ38" s="51" t="e">
        <f t="shared" si="13"/>
        <v>#DIV/0!</v>
      </c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</row>
    <row r="39" spans="1:79" s="3" customFormat="1" ht="21.75" customHeight="1">
      <c r="A39" s="5"/>
      <c r="B39" s="2"/>
      <c r="C39" s="2" t="s">
        <v>207</v>
      </c>
      <c r="D39" s="2" t="s">
        <v>185</v>
      </c>
      <c r="E39" s="2" t="s">
        <v>181</v>
      </c>
      <c r="F39" s="2">
        <v>35</v>
      </c>
      <c r="G39" s="2">
        <v>1</v>
      </c>
      <c r="H39" s="110"/>
      <c r="I39" s="6"/>
      <c r="J39" s="110"/>
      <c r="K39" s="6"/>
      <c r="L39" s="110"/>
      <c r="M39" s="6"/>
      <c r="N39" s="6">
        <f t="shared" si="0"/>
        <v>0</v>
      </c>
      <c r="O39" s="6">
        <f t="shared" si="1"/>
        <v>0</v>
      </c>
      <c r="P39" s="110"/>
      <c r="Q39" s="6"/>
      <c r="R39" s="110"/>
      <c r="S39" s="6"/>
      <c r="T39" s="110"/>
      <c r="U39" s="6"/>
      <c r="V39" s="110"/>
      <c r="W39" s="6"/>
      <c r="X39" s="110"/>
      <c r="Y39" s="6"/>
      <c r="Z39" s="110"/>
      <c r="AA39" s="6"/>
      <c r="AB39" s="6">
        <f t="shared" si="2"/>
        <v>0</v>
      </c>
      <c r="AC39" s="6">
        <f t="shared" si="3"/>
        <v>0</v>
      </c>
      <c r="AD39" s="5"/>
      <c r="AE39" s="6"/>
      <c r="AF39" s="5"/>
      <c r="AG39" s="6"/>
      <c r="AH39" s="6"/>
      <c r="AI39" s="6"/>
      <c r="AJ39" s="6"/>
      <c r="AK39" s="6"/>
      <c r="AL39" s="5">
        <f t="shared" si="4"/>
        <v>0</v>
      </c>
      <c r="AM39" s="5">
        <f t="shared" si="5"/>
        <v>0</v>
      </c>
      <c r="AN39" s="5"/>
      <c r="AO39" s="5"/>
      <c r="AP39" s="5"/>
      <c r="AQ39" s="5">
        <f t="shared" si="6"/>
        <v>0</v>
      </c>
      <c r="AR39" s="50"/>
      <c r="AS39" s="58"/>
      <c r="AT39" s="5">
        <f t="shared" si="7"/>
        <v>0</v>
      </c>
      <c r="AU39" s="5">
        <f t="shared" si="8"/>
        <v>0</v>
      </c>
      <c r="AV39" s="5">
        <f t="shared" si="9"/>
        <v>0</v>
      </c>
      <c r="AW39" s="5">
        <f t="shared" si="10"/>
        <v>0</v>
      </c>
      <c r="AX39" s="51" t="e">
        <f t="shared" si="11"/>
        <v>#DIV/0!</v>
      </c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>
        <f t="shared" si="12"/>
        <v>0</v>
      </c>
      <c r="BJ39" s="51" t="e">
        <f t="shared" si="13"/>
        <v>#DIV/0!</v>
      </c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</row>
    <row r="40" spans="1:79" s="3" customFormat="1" ht="21.75" customHeight="1">
      <c r="A40" s="5"/>
      <c r="B40" s="2"/>
      <c r="C40" s="2" t="s">
        <v>202</v>
      </c>
      <c r="D40" s="2" t="s">
        <v>183</v>
      </c>
      <c r="E40" s="2" t="s">
        <v>181</v>
      </c>
      <c r="F40" s="2">
        <v>15</v>
      </c>
      <c r="G40" s="2">
        <v>1</v>
      </c>
      <c r="H40" s="110"/>
      <c r="I40" s="6"/>
      <c r="J40" s="110"/>
      <c r="K40" s="6"/>
      <c r="L40" s="110"/>
      <c r="M40" s="6"/>
      <c r="N40" s="6">
        <f t="shared" si="0"/>
        <v>0</v>
      </c>
      <c r="O40" s="6">
        <f t="shared" si="1"/>
        <v>0</v>
      </c>
      <c r="P40" s="110"/>
      <c r="Q40" s="6"/>
      <c r="R40" s="110"/>
      <c r="S40" s="6"/>
      <c r="T40" s="110"/>
      <c r="U40" s="6"/>
      <c r="V40" s="110"/>
      <c r="W40" s="6"/>
      <c r="X40" s="110"/>
      <c r="Y40" s="6"/>
      <c r="Z40" s="110"/>
      <c r="AA40" s="6"/>
      <c r="AB40" s="6">
        <f t="shared" si="2"/>
        <v>0</v>
      </c>
      <c r="AC40" s="6">
        <f t="shared" si="3"/>
        <v>0</v>
      </c>
      <c r="AD40" s="5"/>
      <c r="AE40" s="6"/>
      <c r="AF40" s="5"/>
      <c r="AG40" s="6"/>
      <c r="AH40" s="6"/>
      <c r="AI40" s="6"/>
      <c r="AJ40" s="6"/>
      <c r="AK40" s="6"/>
      <c r="AL40" s="5">
        <f t="shared" si="4"/>
        <v>0</v>
      </c>
      <c r="AM40" s="5">
        <f t="shared" si="5"/>
        <v>0</v>
      </c>
      <c r="AN40" s="5"/>
      <c r="AO40" s="5"/>
      <c r="AP40" s="5"/>
      <c r="AQ40" s="5">
        <f t="shared" si="6"/>
        <v>0</v>
      </c>
      <c r="AR40" s="50"/>
      <c r="AS40" s="58"/>
      <c r="AT40" s="5">
        <f t="shared" si="7"/>
        <v>0</v>
      </c>
      <c r="AU40" s="5">
        <f t="shared" si="8"/>
        <v>0</v>
      </c>
      <c r="AV40" s="5">
        <f t="shared" si="9"/>
        <v>0</v>
      </c>
      <c r="AW40" s="5">
        <f t="shared" si="10"/>
        <v>0</v>
      </c>
      <c r="AX40" s="51" t="e">
        <f t="shared" si="11"/>
        <v>#DIV/0!</v>
      </c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>
        <f t="shared" si="12"/>
        <v>0</v>
      </c>
      <c r="BJ40" s="51" t="e">
        <f t="shared" si="13"/>
        <v>#DIV/0!</v>
      </c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</row>
    <row r="41" spans="1:79" s="3" customFormat="1" ht="21.75" customHeight="1">
      <c r="A41" s="5"/>
      <c r="B41" s="2"/>
      <c r="C41" s="2" t="s">
        <v>191</v>
      </c>
      <c r="D41" s="2" t="s">
        <v>183</v>
      </c>
      <c r="E41" s="2" t="s">
        <v>181</v>
      </c>
      <c r="F41" s="2">
        <v>23</v>
      </c>
      <c r="G41" s="2">
        <v>1</v>
      </c>
      <c r="H41" s="110"/>
      <c r="I41" s="6"/>
      <c r="J41" s="110"/>
      <c r="K41" s="6"/>
      <c r="L41" s="110"/>
      <c r="M41" s="6"/>
      <c r="N41" s="6">
        <f t="shared" si="0"/>
        <v>0</v>
      </c>
      <c r="O41" s="6">
        <f t="shared" si="1"/>
        <v>0</v>
      </c>
      <c r="P41" s="110"/>
      <c r="Q41" s="6"/>
      <c r="R41" s="110"/>
      <c r="S41" s="6"/>
      <c r="T41" s="110"/>
      <c r="U41" s="6"/>
      <c r="V41" s="110"/>
      <c r="W41" s="6"/>
      <c r="X41" s="110"/>
      <c r="Y41" s="6"/>
      <c r="Z41" s="110"/>
      <c r="AA41" s="6"/>
      <c r="AB41" s="6">
        <f t="shared" si="2"/>
        <v>0</v>
      </c>
      <c r="AC41" s="6">
        <f t="shared" si="3"/>
        <v>0</v>
      </c>
      <c r="AD41" s="5"/>
      <c r="AE41" s="6"/>
      <c r="AF41" s="5"/>
      <c r="AG41" s="6"/>
      <c r="AH41" s="6"/>
      <c r="AI41" s="6"/>
      <c r="AJ41" s="6"/>
      <c r="AK41" s="6"/>
      <c r="AL41" s="5">
        <f t="shared" si="4"/>
        <v>0</v>
      </c>
      <c r="AM41" s="5">
        <f t="shared" si="5"/>
        <v>0</v>
      </c>
      <c r="AN41" s="5"/>
      <c r="AO41" s="5"/>
      <c r="AP41" s="5"/>
      <c r="AQ41" s="5">
        <f t="shared" si="6"/>
        <v>0</v>
      </c>
      <c r="AR41" s="50"/>
      <c r="AS41" s="58"/>
      <c r="AT41" s="5">
        <f t="shared" si="7"/>
        <v>0</v>
      </c>
      <c r="AU41" s="5">
        <f t="shared" si="8"/>
        <v>0</v>
      </c>
      <c r="AV41" s="5">
        <f t="shared" si="9"/>
        <v>0</v>
      </c>
      <c r="AW41" s="5">
        <f t="shared" si="10"/>
        <v>0</v>
      </c>
      <c r="AX41" s="51" t="e">
        <f t="shared" si="11"/>
        <v>#DIV/0!</v>
      </c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>
        <f t="shared" si="12"/>
        <v>0</v>
      </c>
      <c r="BJ41" s="51" t="e">
        <f t="shared" si="13"/>
        <v>#DIV/0!</v>
      </c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</row>
    <row r="42" spans="1:79" s="3" customFormat="1" ht="21.75" customHeight="1">
      <c r="A42" s="5"/>
      <c r="B42" s="2"/>
      <c r="C42" s="2" t="s">
        <v>207</v>
      </c>
      <c r="D42" s="2" t="s">
        <v>185</v>
      </c>
      <c r="E42" s="2" t="s">
        <v>181</v>
      </c>
      <c r="F42" s="2">
        <v>40</v>
      </c>
      <c r="G42" s="2">
        <v>1</v>
      </c>
      <c r="H42" s="110"/>
      <c r="I42" s="6"/>
      <c r="J42" s="110"/>
      <c r="K42" s="6"/>
      <c r="L42" s="110"/>
      <c r="M42" s="6"/>
      <c r="N42" s="6">
        <f t="shared" si="0"/>
        <v>0</v>
      </c>
      <c r="O42" s="6">
        <f t="shared" si="1"/>
        <v>0</v>
      </c>
      <c r="P42" s="110"/>
      <c r="Q42" s="6"/>
      <c r="R42" s="110"/>
      <c r="S42" s="6"/>
      <c r="T42" s="110"/>
      <c r="U42" s="6"/>
      <c r="V42" s="110"/>
      <c r="W42" s="6"/>
      <c r="X42" s="110"/>
      <c r="Y42" s="6"/>
      <c r="Z42" s="110"/>
      <c r="AA42" s="6"/>
      <c r="AB42" s="6">
        <f t="shared" si="2"/>
        <v>0</v>
      </c>
      <c r="AC42" s="6">
        <f t="shared" si="3"/>
        <v>0</v>
      </c>
      <c r="AD42" s="5"/>
      <c r="AE42" s="6"/>
      <c r="AF42" s="5"/>
      <c r="AG42" s="6"/>
      <c r="AH42" s="6"/>
      <c r="AI42" s="6"/>
      <c r="AJ42" s="6"/>
      <c r="AK42" s="6"/>
      <c r="AL42" s="5">
        <f t="shared" si="4"/>
        <v>0</v>
      </c>
      <c r="AM42" s="5">
        <f t="shared" si="5"/>
        <v>0</v>
      </c>
      <c r="AN42" s="5"/>
      <c r="AO42" s="5"/>
      <c r="AP42" s="5"/>
      <c r="AQ42" s="5">
        <f t="shared" si="6"/>
        <v>0</v>
      </c>
      <c r="AR42" s="50"/>
      <c r="AS42" s="58"/>
      <c r="AT42" s="5">
        <f t="shared" si="7"/>
        <v>0</v>
      </c>
      <c r="AU42" s="5">
        <f t="shared" si="8"/>
        <v>0</v>
      </c>
      <c r="AV42" s="5">
        <f t="shared" si="9"/>
        <v>0</v>
      </c>
      <c r="AW42" s="5">
        <f t="shared" si="10"/>
        <v>0</v>
      </c>
      <c r="AX42" s="51" t="e">
        <f t="shared" si="11"/>
        <v>#DIV/0!</v>
      </c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>
        <f t="shared" si="12"/>
        <v>0</v>
      </c>
      <c r="BJ42" s="51" t="e">
        <f t="shared" si="13"/>
        <v>#DIV/0!</v>
      </c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</row>
    <row r="43" spans="1:79" s="3" customFormat="1" ht="21.75" customHeight="1">
      <c r="A43" s="5"/>
      <c r="B43" s="2"/>
      <c r="C43" s="2" t="s">
        <v>196</v>
      </c>
      <c r="D43" s="2" t="s">
        <v>183</v>
      </c>
      <c r="E43" s="2" t="s">
        <v>181</v>
      </c>
      <c r="F43" s="2">
        <v>11</v>
      </c>
      <c r="G43" s="2">
        <v>4</v>
      </c>
      <c r="H43" s="110"/>
      <c r="I43" s="6"/>
      <c r="J43" s="110"/>
      <c r="K43" s="6"/>
      <c r="L43" s="110"/>
      <c r="M43" s="6"/>
      <c r="N43" s="6">
        <f t="shared" si="0"/>
        <v>0</v>
      </c>
      <c r="O43" s="6">
        <f t="shared" si="1"/>
        <v>0</v>
      </c>
      <c r="P43" s="110"/>
      <c r="Q43" s="6"/>
      <c r="R43" s="110"/>
      <c r="S43" s="6"/>
      <c r="T43" s="110"/>
      <c r="U43" s="6"/>
      <c r="V43" s="110"/>
      <c r="W43" s="6"/>
      <c r="X43" s="110"/>
      <c r="Y43" s="6"/>
      <c r="Z43" s="110"/>
      <c r="AA43" s="6"/>
      <c r="AB43" s="6">
        <f t="shared" si="2"/>
        <v>0</v>
      </c>
      <c r="AC43" s="6">
        <f t="shared" si="3"/>
        <v>0</v>
      </c>
      <c r="AD43" s="5"/>
      <c r="AE43" s="6"/>
      <c r="AF43" s="5"/>
      <c r="AG43" s="6"/>
      <c r="AH43" s="6"/>
      <c r="AI43" s="6"/>
      <c r="AJ43" s="6"/>
      <c r="AK43" s="6"/>
      <c r="AL43" s="5">
        <f t="shared" si="4"/>
        <v>0</v>
      </c>
      <c r="AM43" s="5">
        <f t="shared" si="5"/>
        <v>0</v>
      </c>
      <c r="AN43" s="5"/>
      <c r="AO43" s="5"/>
      <c r="AP43" s="5"/>
      <c r="AQ43" s="5">
        <f t="shared" si="6"/>
        <v>0</v>
      </c>
      <c r="AR43" s="50"/>
      <c r="AS43" s="58"/>
      <c r="AT43" s="5">
        <f t="shared" si="7"/>
        <v>0</v>
      </c>
      <c r="AU43" s="5">
        <f t="shared" si="8"/>
        <v>0</v>
      </c>
      <c r="AV43" s="5">
        <f t="shared" si="9"/>
        <v>0</v>
      </c>
      <c r="AW43" s="5">
        <f t="shared" si="10"/>
        <v>0</v>
      </c>
      <c r="AX43" s="51" t="e">
        <f t="shared" si="11"/>
        <v>#DIV/0!</v>
      </c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>
        <f t="shared" si="12"/>
        <v>0</v>
      </c>
      <c r="BJ43" s="51" t="e">
        <f t="shared" si="13"/>
        <v>#DIV/0!</v>
      </c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</row>
    <row r="44" spans="1:79" s="3" customFormat="1" ht="21.75" customHeight="1">
      <c r="A44" s="5"/>
      <c r="B44" s="2"/>
      <c r="C44" s="2" t="s">
        <v>207</v>
      </c>
      <c r="D44" s="2" t="s">
        <v>185</v>
      </c>
      <c r="E44" s="2" t="s">
        <v>181</v>
      </c>
      <c r="F44" s="2">
        <v>45</v>
      </c>
      <c r="G44" s="2">
        <v>1</v>
      </c>
      <c r="H44" s="110"/>
      <c r="I44" s="6"/>
      <c r="J44" s="110"/>
      <c r="K44" s="6"/>
      <c r="L44" s="110"/>
      <c r="M44" s="6"/>
      <c r="N44" s="6">
        <f t="shared" si="0"/>
        <v>0</v>
      </c>
      <c r="O44" s="6">
        <f t="shared" si="1"/>
        <v>0</v>
      </c>
      <c r="P44" s="110"/>
      <c r="Q44" s="6"/>
      <c r="R44" s="110"/>
      <c r="S44" s="6"/>
      <c r="T44" s="110"/>
      <c r="U44" s="6"/>
      <c r="V44" s="110"/>
      <c r="W44" s="6"/>
      <c r="X44" s="110"/>
      <c r="Y44" s="6"/>
      <c r="Z44" s="110"/>
      <c r="AA44" s="6"/>
      <c r="AB44" s="6">
        <f t="shared" si="2"/>
        <v>0</v>
      </c>
      <c r="AC44" s="6">
        <f t="shared" si="3"/>
        <v>0</v>
      </c>
      <c r="AD44" s="5"/>
      <c r="AE44" s="6"/>
      <c r="AF44" s="5"/>
      <c r="AG44" s="6"/>
      <c r="AH44" s="6"/>
      <c r="AI44" s="6"/>
      <c r="AJ44" s="6"/>
      <c r="AK44" s="6"/>
      <c r="AL44" s="5">
        <f t="shared" si="4"/>
        <v>0</v>
      </c>
      <c r="AM44" s="5">
        <f t="shared" si="5"/>
        <v>0</v>
      </c>
      <c r="AN44" s="5"/>
      <c r="AO44" s="5"/>
      <c r="AP44" s="5"/>
      <c r="AQ44" s="5">
        <f t="shared" si="6"/>
        <v>0</v>
      </c>
      <c r="AR44" s="50"/>
      <c r="AS44" s="58"/>
      <c r="AT44" s="5">
        <f t="shared" si="7"/>
        <v>0</v>
      </c>
      <c r="AU44" s="5">
        <f t="shared" si="8"/>
        <v>0</v>
      </c>
      <c r="AV44" s="5">
        <f t="shared" si="9"/>
        <v>0</v>
      </c>
      <c r="AW44" s="5">
        <f t="shared" si="10"/>
        <v>0</v>
      </c>
      <c r="AX44" s="51" t="e">
        <f t="shared" si="11"/>
        <v>#DIV/0!</v>
      </c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>
        <f t="shared" si="12"/>
        <v>0</v>
      </c>
      <c r="BJ44" s="51" t="e">
        <f t="shared" si="13"/>
        <v>#DIV/0!</v>
      </c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</row>
    <row r="45" spans="1:79" s="3" customFormat="1" ht="21.75" customHeight="1">
      <c r="A45" s="5"/>
      <c r="B45" s="2"/>
      <c r="C45" s="2" t="s">
        <v>212</v>
      </c>
      <c r="D45" s="2" t="s">
        <v>184</v>
      </c>
      <c r="E45" s="2" t="s">
        <v>181</v>
      </c>
      <c r="F45" s="2">
        <v>42</v>
      </c>
      <c r="G45" s="2">
        <v>1</v>
      </c>
      <c r="H45" s="110"/>
      <c r="I45" s="6"/>
      <c r="J45" s="110"/>
      <c r="K45" s="6"/>
      <c r="L45" s="110"/>
      <c r="M45" s="6"/>
      <c r="N45" s="6">
        <f t="shared" si="0"/>
        <v>0</v>
      </c>
      <c r="O45" s="6">
        <f t="shared" si="1"/>
        <v>0</v>
      </c>
      <c r="P45" s="110"/>
      <c r="Q45" s="6"/>
      <c r="R45" s="110"/>
      <c r="S45" s="6"/>
      <c r="T45" s="110"/>
      <c r="U45" s="6"/>
      <c r="V45" s="110"/>
      <c r="W45" s="6"/>
      <c r="X45" s="110"/>
      <c r="Y45" s="6"/>
      <c r="Z45" s="110"/>
      <c r="AA45" s="6"/>
      <c r="AB45" s="6">
        <f t="shared" si="2"/>
        <v>0</v>
      </c>
      <c r="AC45" s="6">
        <f t="shared" si="3"/>
        <v>0</v>
      </c>
      <c r="AD45" s="5"/>
      <c r="AE45" s="6"/>
      <c r="AF45" s="5"/>
      <c r="AG45" s="6"/>
      <c r="AH45" s="6"/>
      <c r="AI45" s="6"/>
      <c r="AJ45" s="6"/>
      <c r="AK45" s="6"/>
      <c r="AL45" s="5">
        <f t="shared" si="4"/>
        <v>0</v>
      </c>
      <c r="AM45" s="5">
        <f t="shared" si="5"/>
        <v>0</v>
      </c>
      <c r="AN45" s="5"/>
      <c r="AO45" s="5"/>
      <c r="AP45" s="5"/>
      <c r="AQ45" s="5">
        <f t="shared" si="6"/>
        <v>0</v>
      </c>
      <c r="AR45" s="50"/>
      <c r="AS45" s="58"/>
      <c r="AT45" s="5">
        <f t="shared" si="7"/>
        <v>0</v>
      </c>
      <c r="AU45" s="5">
        <f t="shared" si="8"/>
        <v>0</v>
      </c>
      <c r="AV45" s="5">
        <f t="shared" si="9"/>
        <v>0</v>
      </c>
      <c r="AW45" s="5">
        <f t="shared" si="10"/>
        <v>0</v>
      </c>
      <c r="AX45" s="51" t="e">
        <f t="shared" si="11"/>
        <v>#DIV/0!</v>
      </c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>
        <f t="shared" si="12"/>
        <v>0</v>
      </c>
      <c r="BJ45" s="51" t="e">
        <f t="shared" si="13"/>
        <v>#DIV/0!</v>
      </c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s="3" customFormat="1" ht="21.75" customHeight="1">
      <c r="A46" s="5"/>
      <c r="B46" s="2"/>
      <c r="C46" s="2" t="s">
        <v>200</v>
      </c>
      <c r="D46" s="2" t="s">
        <v>183</v>
      </c>
      <c r="E46" s="2" t="s">
        <v>181</v>
      </c>
      <c r="F46" s="2">
        <v>26</v>
      </c>
      <c r="G46" s="2">
        <v>1</v>
      </c>
      <c r="H46" s="110"/>
      <c r="I46" s="6"/>
      <c r="J46" s="110"/>
      <c r="K46" s="6"/>
      <c r="L46" s="110"/>
      <c r="M46" s="6"/>
      <c r="N46" s="6">
        <f t="shared" si="0"/>
        <v>0</v>
      </c>
      <c r="O46" s="6">
        <f t="shared" si="1"/>
        <v>0</v>
      </c>
      <c r="P46" s="110"/>
      <c r="Q46" s="6"/>
      <c r="R46" s="110"/>
      <c r="S46" s="6"/>
      <c r="T46" s="110"/>
      <c r="U46" s="6"/>
      <c r="V46" s="110"/>
      <c r="W46" s="6"/>
      <c r="X46" s="110"/>
      <c r="Y46" s="6"/>
      <c r="Z46" s="110"/>
      <c r="AA46" s="6"/>
      <c r="AB46" s="6">
        <f t="shared" si="2"/>
        <v>0</v>
      </c>
      <c r="AC46" s="6">
        <f t="shared" si="3"/>
        <v>0</v>
      </c>
      <c r="AD46" s="5"/>
      <c r="AE46" s="6"/>
      <c r="AF46" s="5"/>
      <c r="AG46" s="6"/>
      <c r="AH46" s="6"/>
      <c r="AI46" s="6"/>
      <c r="AJ46" s="6"/>
      <c r="AK46" s="6"/>
      <c r="AL46" s="5">
        <f t="shared" si="4"/>
        <v>0</v>
      </c>
      <c r="AM46" s="5">
        <f t="shared" si="5"/>
        <v>0</v>
      </c>
      <c r="AN46" s="5"/>
      <c r="AO46" s="5"/>
      <c r="AP46" s="5"/>
      <c r="AQ46" s="5">
        <f t="shared" si="6"/>
        <v>0</v>
      </c>
      <c r="AR46" s="50"/>
      <c r="AS46" s="58"/>
      <c r="AT46" s="5">
        <f t="shared" si="7"/>
        <v>0</v>
      </c>
      <c r="AU46" s="5">
        <f t="shared" si="8"/>
        <v>0</v>
      </c>
      <c r="AV46" s="5">
        <f t="shared" si="9"/>
        <v>0</v>
      </c>
      <c r="AW46" s="5">
        <f t="shared" si="10"/>
        <v>0</v>
      </c>
      <c r="AX46" s="51" t="e">
        <f t="shared" si="11"/>
        <v>#DIV/0!</v>
      </c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>
        <f t="shared" si="12"/>
        <v>0</v>
      </c>
      <c r="BJ46" s="51" t="e">
        <f t="shared" si="13"/>
        <v>#DIV/0!</v>
      </c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</row>
    <row r="47" spans="1:79" s="3" customFormat="1" ht="21.75" customHeight="1">
      <c r="A47" s="5"/>
      <c r="B47" s="2"/>
      <c r="C47" s="2" t="s">
        <v>213</v>
      </c>
      <c r="D47" s="2" t="s">
        <v>184</v>
      </c>
      <c r="E47" s="2" t="s">
        <v>181</v>
      </c>
      <c r="F47" s="2">
        <v>22</v>
      </c>
      <c r="G47" s="2">
        <v>4</v>
      </c>
      <c r="H47" s="110"/>
      <c r="I47" s="6"/>
      <c r="J47" s="110"/>
      <c r="K47" s="6"/>
      <c r="L47" s="110"/>
      <c r="M47" s="6"/>
      <c r="N47" s="6">
        <f t="shared" si="0"/>
        <v>0</v>
      </c>
      <c r="O47" s="6">
        <f t="shared" si="1"/>
        <v>0</v>
      </c>
      <c r="P47" s="110"/>
      <c r="Q47" s="6"/>
      <c r="R47" s="110"/>
      <c r="S47" s="6"/>
      <c r="T47" s="110"/>
      <c r="U47" s="6"/>
      <c r="V47" s="110"/>
      <c r="W47" s="6"/>
      <c r="X47" s="110"/>
      <c r="Y47" s="6"/>
      <c r="Z47" s="110"/>
      <c r="AA47" s="6"/>
      <c r="AB47" s="6">
        <f t="shared" si="2"/>
        <v>0</v>
      </c>
      <c r="AC47" s="6">
        <f t="shared" si="3"/>
        <v>0</v>
      </c>
      <c r="AD47" s="5"/>
      <c r="AE47" s="6"/>
      <c r="AF47" s="5"/>
      <c r="AG47" s="6"/>
      <c r="AH47" s="6"/>
      <c r="AI47" s="6"/>
      <c r="AJ47" s="6"/>
      <c r="AK47" s="6"/>
      <c r="AL47" s="5">
        <f t="shared" si="4"/>
        <v>0</v>
      </c>
      <c r="AM47" s="5">
        <f t="shared" si="5"/>
        <v>0</v>
      </c>
      <c r="AN47" s="5"/>
      <c r="AO47" s="5"/>
      <c r="AP47" s="5"/>
      <c r="AQ47" s="5">
        <f t="shared" si="6"/>
        <v>0</v>
      </c>
      <c r="AR47" s="50"/>
      <c r="AS47" s="58"/>
      <c r="AT47" s="5">
        <f t="shared" si="7"/>
        <v>0</v>
      </c>
      <c r="AU47" s="5">
        <f t="shared" si="8"/>
        <v>0</v>
      </c>
      <c r="AV47" s="5">
        <f t="shared" si="9"/>
        <v>0</v>
      </c>
      <c r="AW47" s="5">
        <f t="shared" si="10"/>
        <v>0</v>
      </c>
      <c r="AX47" s="51" t="e">
        <f t="shared" si="11"/>
        <v>#DIV/0!</v>
      </c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>
        <f t="shared" si="12"/>
        <v>0</v>
      </c>
      <c r="BJ47" s="51" t="e">
        <f t="shared" si="13"/>
        <v>#DIV/0!</v>
      </c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</row>
    <row r="48" spans="1:79" s="3" customFormat="1" ht="21.75" customHeight="1">
      <c r="A48" s="5"/>
      <c r="B48" s="2"/>
      <c r="C48" s="2" t="s">
        <v>200</v>
      </c>
      <c r="D48" s="2" t="s">
        <v>183</v>
      </c>
      <c r="E48" s="2" t="s">
        <v>181</v>
      </c>
      <c r="F48" s="2">
        <v>24</v>
      </c>
      <c r="G48" s="2">
        <v>1</v>
      </c>
      <c r="H48" s="110"/>
      <c r="I48" s="6"/>
      <c r="J48" s="110"/>
      <c r="K48" s="6"/>
      <c r="L48" s="110"/>
      <c r="M48" s="6"/>
      <c r="N48" s="6">
        <f t="shared" si="0"/>
        <v>0</v>
      </c>
      <c r="O48" s="6">
        <f t="shared" si="1"/>
        <v>0</v>
      </c>
      <c r="P48" s="110"/>
      <c r="Q48" s="6"/>
      <c r="R48" s="110"/>
      <c r="S48" s="6"/>
      <c r="T48" s="110"/>
      <c r="U48" s="6"/>
      <c r="V48" s="110"/>
      <c r="W48" s="6"/>
      <c r="X48" s="110"/>
      <c r="Y48" s="6"/>
      <c r="Z48" s="110"/>
      <c r="AA48" s="6"/>
      <c r="AB48" s="6">
        <f t="shared" si="2"/>
        <v>0</v>
      </c>
      <c r="AC48" s="6">
        <f t="shared" si="3"/>
        <v>0</v>
      </c>
      <c r="AD48" s="5"/>
      <c r="AE48" s="6"/>
      <c r="AF48" s="5"/>
      <c r="AG48" s="6"/>
      <c r="AH48" s="6"/>
      <c r="AI48" s="6"/>
      <c r="AJ48" s="6"/>
      <c r="AK48" s="6"/>
      <c r="AL48" s="5">
        <f t="shared" si="4"/>
        <v>0</v>
      </c>
      <c r="AM48" s="5">
        <f t="shared" si="5"/>
        <v>0</v>
      </c>
      <c r="AN48" s="5"/>
      <c r="AO48" s="5"/>
      <c r="AP48" s="5"/>
      <c r="AQ48" s="5">
        <f t="shared" si="6"/>
        <v>0</v>
      </c>
      <c r="AR48" s="50"/>
      <c r="AS48" s="58"/>
      <c r="AT48" s="5">
        <f t="shared" si="7"/>
        <v>0</v>
      </c>
      <c r="AU48" s="5">
        <f t="shared" si="8"/>
        <v>0</v>
      </c>
      <c r="AV48" s="5">
        <f t="shared" si="9"/>
        <v>0</v>
      </c>
      <c r="AW48" s="5">
        <f t="shared" si="10"/>
        <v>0</v>
      </c>
      <c r="AX48" s="51" t="e">
        <f t="shared" si="11"/>
        <v>#DIV/0!</v>
      </c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>
        <f t="shared" si="12"/>
        <v>0</v>
      </c>
      <c r="BJ48" s="51" t="e">
        <f t="shared" si="13"/>
        <v>#DIV/0!</v>
      </c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</row>
    <row r="49" spans="1:79" s="3" customFormat="1" ht="21.75" customHeight="1">
      <c r="A49" s="5"/>
      <c r="B49" s="7"/>
      <c r="C49" s="7" t="s">
        <v>184</v>
      </c>
      <c r="D49" s="7" t="s">
        <v>184</v>
      </c>
      <c r="E49" s="7" t="s">
        <v>181</v>
      </c>
      <c r="F49" s="7">
        <v>30</v>
      </c>
      <c r="G49" s="7">
        <v>4</v>
      </c>
      <c r="H49" s="110"/>
      <c r="I49" s="6"/>
      <c r="J49" s="110"/>
      <c r="K49" s="6"/>
      <c r="L49" s="110"/>
      <c r="M49" s="6"/>
      <c r="N49" s="6">
        <f t="shared" si="0"/>
        <v>0</v>
      </c>
      <c r="O49" s="6">
        <f t="shared" si="1"/>
        <v>0</v>
      </c>
      <c r="P49" s="110"/>
      <c r="Q49" s="6"/>
      <c r="R49" s="110"/>
      <c r="S49" s="6"/>
      <c r="T49" s="110"/>
      <c r="U49" s="6"/>
      <c r="V49" s="110"/>
      <c r="W49" s="6"/>
      <c r="X49" s="110"/>
      <c r="Y49" s="6"/>
      <c r="Z49" s="110"/>
      <c r="AA49" s="6"/>
      <c r="AB49" s="6">
        <f t="shared" si="2"/>
        <v>0</v>
      </c>
      <c r="AC49" s="6">
        <f t="shared" si="3"/>
        <v>0</v>
      </c>
      <c r="AD49" s="5"/>
      <c r="AE49" s="6"/>
      <c r="AF49" s="5"/>
      <c r="AG49" s="6"/>
      <c r="AH49" s="6"/>
      <c r="AI49" s="6"/>
      <c r="AJ49" s="6"/>
      <c r="AK49" s="6"/>
      <c r="AL49" s="5">
        <f t="shared" si="4"/>
        <v>0</v>
      </c>
      <c r="AM49" s="5">
        <f t="shared" si="5"/>
        <v>0</v>
      </c>
      <c r="AN49" s="5"/>
      <c r="AO49" s="5"/>
      <c r="AP49" s="5"/>
      <c r="AQ49" s="5">
        <f t="shared" si="6"/>
        <v>0</v>
      </c>
      <c r="AR49" s="50"/>
      <c r="AS49" s="58"/>
      <c r="AT49" s="5">
        <f t="shared" si="7"/>
        <v>0</v>
      </c>
      <c r="AU49" s="5">
        <f t="shared" si="8"/>
        <v>0</v>
      </c>
      <c r="AV49" s="5">
        <f t="shared" si="9"/>
        <v>0</v>
      </c>
      <c r="AW49" s="5">
        <f t="shared" si="10"/>
        <v>0</v>
      </c>
      <c r="AX49" s="51" t="e">
        <f t="shared" si="11"/>
        <v>#DIV/0!</v>
      </c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>
        <f t="shared" si="12"/>
        <v>0</v>
      </c>
      <c r="BJ49" s="51" t="e">
        <f t="shared" si="13"/>
        <v>#DIV/0!</v>
      </c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</row>
    <row r="50" spans="1:79" s="3" customFormat="1" ht="21.75" customHeight="1">
      <c r="A50" s="5"/>
      <c r="B50" s="2"/>
      <c r="C50" s="2" t="s">
        <v>96</v>
      </c>
      <c r="D50" s="2" t="s">
        <v>183</v>
      </c>
      <c r="E50" s="2" t="s">
        <v>181</v>
      </c>
      <c r="F50" s="2">
        <v>20</v>
      </c>
      <c r="G50" s="2">
        <v>1</v>
      </c>
      <c r="H50" s="110"/>
      <c r="I50" s="6"/>
      <c r="J50" s="110"/>
      <c r="K50" s="6"/>
      <c r="L50" s="110"/>
      <c r="M50" s="6"/>
      <c r="N50" s="6">
        <f t="shared" si="0"/>
        <v>0</v>
      </c>
      <c r="O50" s="6">
        <f t="shared" si="1"/>
        <v>0</v>
      </c>
      <c r="P50" s="110"/>
      <c r="Q50" s="6"/>
      <c r="R50" s="110"/>
      <c r="S50" s="6"/>
      <c r="T50" s="110"/>
      <c r="U50" s="6"/>
      <c r="V50" s="110"/>
      <c r="W50" s="6"/>
      <c r="X50" s="110"/>
      <c r="Y50" s="6"/>
      <c r="Z50" s="110"/>
      <c r="AA50" s="6"/>
      <c r="AB50" s="6">
        <f t="shared" si="2"/>
        <v>0</v>
      </c>
      <c r="AC50" s="6">
        <f t="shared" si="3"/>
        <v>0</v>
      </c>
      <c r="AD50" s="5"/>
      <c r="AE50" s="6"/>
      <c r="AF50" s="5"/>
      <c r="AG50" s="6"/>
      <c r="AH50" s="6"/>
      <c r="AI50" s="6"/>
      <c r="AJ50" s="6"/>
      <c r="AK50" s="6"/>
      <c r="AL50" s="5">
        <f t="shared" si="4"/>
        <v>0</v>
      </c>
      <c r="AM50" s="5">
        <f t="shared" si="5"/>
        <v>0</v>
      </c>
      <c r="AN50" s="5"/>
      <c r="AO50" s="5"/>
      <c r="AP50" s="5"/>
      <c r="AQ50" s="5">
        <f t="shared" si="6"/>
        <v>0</v>
      </c>
      <c r="AR50" s="50"/>
      <c r="AS50" s="58"/>
      <c r="AT50" s="5">
        <f t="shared" si="7"/>
        <v>0</v>
      </c>
      <c r="AU50" s="5">
        <f t="shared" si="8"/>
        <v>0</v>
      </c>
      <c r="AV50" s="5">
        <f t="shared" si="9"/>
        <v>0</v>
      </c>
      <c r="AW50" s="5">
        <f t="shared" si="10"/>
        <v>0</v>
      </c>
      <c r="AX50" s="51" t="e">
        <f t="shared" si="11"/>
        <v>#DIV/0!</v>
      </c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>
        <f t="shared" si="12"/>
        <v>0</v>
      </c>
      <c r="BJ50" s="51" t="e">
        <f t="shared" si="13"/>
        <v>#DIV/0!</v>
      </c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</row>
    <row r="51" spans="1:79" s="3" customFormat="1" ht="21.75" customHeight="1">
      <c r="A51" s="5"/>
      <c r="B51" s="2"/>
      <c r="C51" s="2" t="s">
        <v>186</v>
      </c>
      <c r="D51" s="2" t="s">
        <v>183</v>
      </c>
      <c r="E51" s="2" t="s">
        <v>181</v>
      </c>
      <c r="F51" s="2">
        <v>19</v>
      </c>
      <c r="G51" s="2">
        <v>4</v>
      </c>
      <c r="H51" s="110"/>
      <c r="I51" s="6"/>
      <c r="J51" s="110"/>
      <c r="K51" s="6"/>
      <c r="L51" s="110"/>
      <c r="M51" s="6"/>
      <c r="N51" s="6">
        <f t="shared" si="0"/>
        <v>0</v>
      </c>
      <c r="O51" s="6">
        <f t="shared" si="1"/>
        <v>0</v>
      </c>
      <c r="P51" s="110"/>
      <c r="Q51" s="6"/>
      <c r="R51" s="110"/>
      <c r="S51" s="6"/>
      <c r="T51" s="110"/>
      <c r="U51" s="6"/>
      <c r="V51" s="110"/>
      <c r="W51" s="6"/>
      <c r="X51" s="110"/>
      <c r="Y51" s="6"/>
      <c r="Z51" s="110"/>
      <c r="AA51" s="6"/>
      <c r="AB51" s="6">
        <f t="shared" si="2"/>
        <v>0</v>
      </c>
      <c r="AC51" s="6">
        <f t="shared" si="3"/>
        <v>0</v>
      </c>
      <c r="AD51" s="5"/>
      <c r="AE51" s="6"/>
      <c r="AF51" s="5"/>
      <c r="AG51" s="6"/>
      <c r="AH51" s="6"/>
      <c r="AI51" s="6"/>
      <c r="AJ51" s="6"/>
      <c r="AK51" s="6"/>
      <c r="AL51" s="5">
        <f t="shared" si="4"/>
        <v>0</v>
      </c>
      <c r="AM51" s="5">
        <f t="shared" si="5"/>
        <v>0</v>
      </c>
      <c r="AN51" s="5"/>
      <c r="AO51" s="5"/>
      <c r="AP51" s="5"/>
      <c r="AQ51" s="5">
        <f t="shared" si="6"/>
        <v>0</v>
      </c>
      <c r="AR51" s="50"/>
      <c r="AS51" s="58"/>
      <c r="AT51" s="5">
        <f t="shared" si="7"/>
        <v>0</v>
      </c>
      <c r="AU51" s="5">
        <f t="shared" si="8"/>
        <v>0</v>
      </c>
      <c r="AV51" s="5">
        <f t="shared" si="9"/>
        <v>0</v>
      </c>
      <c r="AW51" s="5">
        <f t="shared" si="10"/>
        <v>0</v>
      </c>
      <c r="AX51" s="51" t="e">
        <f t="shared" si="11"/>
        <v>#DIV/0!</v>
      </c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>
        <f t="shared" si="12"/>
        <v>0</v>
      </c>
      <c r="BJ51" s="51" t="e">
        <f t="shared" si="13"/>
        <v>#DIV/0!</v>
      </c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s="3" customFormat="1" ht="21.75" customHeight="1">
      <c r="A52" s="5"/>
      <c r="B52" s="2"/>
      <c r="C52" s="2" t="s">
        <v>194</v>
      </c>
      <c r="D52" s="2" t="s">
        <v>183</v>
      </c>
      <c r="E52" s="2" t="s">
        <v>181</v>
      </c>
      <c r="F52" s="2">
        <v>7</v>
      </c>
      <c r="G52" s="2">
        <v>1</v>
      </c>
      <c r="H52" s="110"/>
      <c r="I52" s="6"/>
      <c r="J52" s="110"/>
      <c r="K52" s="6"/>
      <c r="L52" s="110"/>
      <c r="M52" s="6"/>
      <c r="N52" s="6">
        <f t="shared" si="0"/>
        <v>0</v>
      </c>
      <c r="O52" s="6">
        <f t="shared" si="1"/>
        <v>0</v>
      </c>
      <c r="P52" s="110"/>
      <c r="Q52" s="6"/>
      <c r="R52" s="110"/>
      <c r="S52" s="6"/>
      <c r="T52" s="110"/>
      <c r="U52" s="6"/>
      <c r="V52" s="110"/>
      <c r="W52" s="6"/>
      <c r="X52" s="110"/>
      <c r="Y52" s="6"/>
      <c r="Z52" s="110"/>
      <c r="AA52" s="6"/>
      <c r="AB52" s="6">
        <f t="shared" si="2"/>
        <v>0</v>
      </c>
      <c r="AC52" s="6">
        <f t="shared" si="3"/>
        <v>0</v>
      </c>
      <c r="AD52" s="5"/>
      <c r="AE52" s="6"/>
      <c r="AF52" s="5"/>
      <c r="AG52" s="6"/>
      <c r="AH52" s="6"/>
      <c r="AI52" s="6"/>
      <c r="AJ52" s="6"/>
      <c r="AK52" s="6"/>
      <c r="AL52" s="5">
        <f t="shared" si="4"/>
        <v>0</v>
      </c>
      <c r="AM52" s="5">
        <f t="shared" si="5"/>
        <v>0</v>
      </c>
      <c r="AN52" s="5"/>
      <c r="AO52" s="5"/>
      <c r="AP52" s="5"/>
      <c r="AQ52" s="5">
        <f t="shared" si="6"/>
        <v>0</v>
      </c>
      <c r="AR52" s="50"/>
      <c r="AS52" s="58"/>
      <c r="AT52" s="5">
        <f t="shared" si="7"/>
        <v>0</v>
      </c>
      <c r="AU52" s="5">
        <f t="shared" si="8"/>
        <v>0</v>
      </c>
      <c r="AV52" s="5">
        <f t="shared" si="9"/>
        <v>0</v>
      </c>
      <c r="AW52" s="5">
        <f t="shared" si="10"/>
        <v>0</v>
      </c>
      <c r="AX52" s="51" t="e">
        <f t="shared" si="11"/>
        <v>#DIV/0!</v>
      </c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>
        <f t="shared" si="12"/>
        <v>0</v>
      </c>
      <c r="BJ52" s="51" t="e">
        <f t="shared" si="13"/>
        <v>#DIV/0!</v>
      </c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</row>
    <row r="53" spans="1:79" s="3" customFormat="1" ht="21.75" customHeight="1">
      <c r="A53" s="5"/>
      <c r="B53" s="2"/>
      <c r="C53" s="2" t="s">
        <v>209</v>
      </c>
      <c r="D53" s="2" t="s">
        <v>185</v>
      </c>
      <c r="E53" s="2" t="s">
        <v>181</v>
      </c>
      <c r="F53" s="2">
        <v>30</v>
      </c>
      <c r="G53" s="2">
        <v>4</v>
      </c>
      <c r="H53" s="110"/>
      <c r="I53" s="6"/>
      <c r="J53" s="110"/>
      <c r="K53" s="6"/>
      <c r="L53" s="110"/>
      <c r="M53" s="6"/>
      <c r="N53" s="6">
        <f t="shared" si="0"/>
        <v>0</v>
      </c>
      <c r="O53" s="6">
        <f t="shared" si="1"/>
        <v>0</v>
      </c>
      <c r="P53" s="110"/>
      <c r="Q53" s="6"/>
      <c r="R53" s="110"/>
      <c r="S53" s="6"/>
      <c r="T53" s="110"/>
      <c r="U53" s="6"/>
      <c r="V53" s="110"/>
      <c r="W53" s="6"/>
      <c r="X53" s="110"/>
      <c r="Y53" s="6"/>
      <c r="Z53" s="110"/>
      <c r="AA53" s="6"/>
      <c r="AB53" s="6">
        <f t="shared" si="2"/>
        <v>0</v>
      </c>
      <c r="AC53" s="6">
        <f t="shared" si="3"/>
        <v>0</v>
      </c>
      <c r="AD53" s="5"/>
      <c r="AE53" s="6"/>
      <c r="AF53" s="5"/>
      <c r="AG53" s="6"/>
      <c r="AH53" s="6"/>
      <c r="AI53" s="6"/>
      <c r="AJ53" s="6"/>
      <c r="AK53" s="6"/>
      <c r="AL53" s="5">
        <f t="shared" si="4"/>
        <v>0</v>
      </c>
      <c r="AM53" s="5">
        <f t="shared" si="5"/>
        <v>0</v>
      </c>
      <c r="AN53" s="5"/>
      <c r="AO53" s="5"/>
      <c r="AP53" s="5"/>
      <c r="AQ53" s="5">
        <f t="shared" si="6"/>
        <v>0</v>
      </c>
      <c r="AR53" s="50"/>
      <c r="AS53" s="58"/>
      <c r="AT53" s="5">
        <f t="shared" si="7"/>
        <v>0</v>
      </c>
      <c r="AU53" s="5">
        <f t="shared" si="8"/>
        <v>0</v>
      </c>
      <c r="AV53" s="5">
        <f t="shared" si="9"/>
        <v>0</v>
      </c>
      <c r="AW53" s="5">
        <f t="shared" si="10"/>
        <v>0</v>
      </c>
      <c r="AX53" s="51" t="e">
        <f t="shared" si="11"/>
        <v>#DIV/0!</v>
      </c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>
        <f t="shared" si="12"/>
        <v>0</v>
      </c>
      <c r="BJ53" s="51" t="e">
        <f t="shared" si="13"/>
        <v>#DIV/0!</v>
      </c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</row>
    <row r="54" spans="1:79" s="3" customFormat="1" ht="21.75" customHeight="1">
      <c r="A54" s="5"/>
      <c r="B54" s="2"/>
      <c r="C54" s="2" t="s">
        <v>204</v>
      </c>
      <c r="D54" s="2" t="s">
        <v>185</v>
      </c>
      <c r="E54" s="2" t="s">
        <v>181</v>
      </c>
      <c r="F54" s="2">
        <v>40</v>
      </c>
      <c r="G54" s="2">
        <v>1</v>
      </c>
      <c r="H54" s="110"/>
      <c r="I54" s="6"/>
      <c r="J54" s="110"/>
      <c r="K54" s="6"/>
      <c r="L54" s="110"/>
      <c r="M54" s="6"/>
      <c r="N54" s="6">
        <f t="shared" si="0"/>
        <v>0</v>
      </c>
      <c r="O54" s="6">
        <f t="shared" si="1"/>
        <v>0</v>
      </c>
      <c r="P54" s="110"/>
      <c r="Q54" s="6"/>
      <c r="R54" s="110"/>
      <c r="S54" s="6"/>
      <c r="T54" s="110"/>
      <c r="U54" s="6"/>
      <c r="V54" s="110"/>
      <c r="W54" s="6"/>
      <c r="X54" s="110"/>
      <c r="Y54" s="6"/>
      <c r="Z54" s="110"/>
      <c r="AA54" s="6"/>
      <c r="AB54" s="6">
        <f t="shared" si="2"/>
        <v>0</v>
      </c>
      <c r="AC54" s="6">
        <f t="shared" si="3"/>
        <v>0</v>
      </c>
      <c r="AD54" s="5"/>
      <c r="AE54" s="6"/>
      <c r="AF54" s="5"/>
      <c r="AG54" s="6"/>
      <c r="AH54" s="6"/>
      <c r="AI54" s="6"/>
      <c r="AJ54" s="6"/>
      <c r="AK54" s="6"/>
      <c r="AL54" s="5">
        <f t="shared" si="4"/>
        <v>0</v>
      </c>
      <c r="AM54" s="5">
        <f t="shared" si="5"/>
        <v>0</v>
      </c>
      <c r="AN54" s="5"/>
      <c r="AO54" s="5"/>
      <c r="AP54" s="5"/>
      <c r="AQ54" s="5">
        <f t="shared" si="6"/>
        <v>0</v>
      </c>
      <c r="AR54" s="50"/>
      <c r="AS54" s="58"/>
      <c r="AT54" s="5">
        <f t="shared" si="7"/>
        <v>0</v>
      </c>
      <c r="AU54" s="5">
        <f t="shared" si="8"/>
        <v>0</v>
      </c>
      <c r="AV54" s="5">
        <f t="shared" si="9"/>
        <v>0</v>
      </c>
      <c r="AW54" s="5">
        <f t="shared" si="10"/>
        <v>0</v>
      </c>
      <c r="AX54" s="51" t="e">
        <f t="shared" si="11"/>
        <v>#DIV/0!</v>
      </c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>
        <f t="shared" si="12"/>
        <v>0</v>
      </c>
      <c r="BJ54" s="51" t="e">
        <f t="shared" si="13"/>
        <v>#DIV/0!</v>
      </c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</row>
    <row r="55" spans="1:79" s="3" customFormat="1" ht="21.75" customHeight="1">
      <c r="A55" s="5"/>
      <c r="B55" s="2"/>
      <c r="C55" s="2" t="s">
        <v>194</v>
      </c>
      <c r="D55" s="2" t="s">
        <v>183</v>
      </c>
      <c r="E55" s="2" t="s">
        <v>181</v>
      </c>
      <c r="F55" s="2">
        <v>6</v>
      </c>
      <c r="G55" s="2">
        <v>1</v>
      </c>
      <c r="H55" s="110"/>
      <c r="I55" s="6"/>
      <c r="J55" s="110"/>
      <c r="K55" s="6"/>
      <c r="L55" s="110"/>
      <c r="M55" s="6"/>
      <c r="N55" s="6">
        <f t="shared" si="0"/>
        <v>0</v>
      </c>
      <c r="O55" s="6">
        <f t="shared" si="1"/>
        <v>0</v>
      </c>
      <c r="P55" s="110"/>
      <c r="Q55" s="6"/>
      <c r="R55" s="110"/>
      <c r="S55" s="6"/>
      <c r="T55" s="110"/>
      <c r="U55" s="6"/>
      <c r="V55" s="110"/>
      <c r="W55" s="6"/>
      <c r="X55" s="110"/>
      <c r="Y55" s="6"/>
      <c r="Z55" s="110"/>
      <c r="AA55" s="6"/>
      <c r="AB55" s="6">
        <f t="shared" si="2"/>
        <v>0</v>
      </c>
      <c r="AC55" s="6">
        <f t="shared" si="3"/>
        <v>0</v>
      </c>
      <c r="AD55" s="5"/>
      <c r="AE55" s="6"/>
      <c r="AF55" s="5"/>
      <c r="AG55" s="6"/>
      <c r="AH55" s="6"/>
      <c r="AI55" s="6"/>
      <c r="AJ55" s="6"/>
      <c r="AK55" s="6"/>
      <c r="AL55" s="5">
        <f t="shared" si="4"/>
        <v>0</v>
      </c>
      <c r="AM55" s="5">
        <f t="shared" si="5"/>
        <v>0</v>
      </c>
      <c r="AN55" s="5"/>
      <c r="AO55" s="5"/>
      <c r="AP55" s="5"/>
      <c r="AQ55" s="5">
        <f t="shared" si="6"/>
        <v>0</v>
      </c>
      <c r="AR55" s="50"/>
      <c r="AS55" s="58"/>
      <c r="AT55" s="5">
        <f t="shared" si="7"/>
        <v>0</v>
      </c>
      <c r="AU55" s="5">
        <f t="shared" si="8"/>
        <v>0</v>
      </c>
      <c r="AV55" s="5">
        <f t="shared" si="9"/>
        <v>0</v>
      </c>
      <c r="AW55" s="5">
        <f t="shared" si="10"/>
        <v>0</v>
      </c>
      <c r="AX55" s="51" t="e">
        <f t="shared" si="11"/>
        <v>#DIV/0!</v>
      </c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>
        <f t="shared" si="12"/>
        <v>0</v>
      </c>
      <c r="BJ55" s="51" t="e">
        <f t="shared" si="13"/>
        <v>#DIV/0!</v>
      </c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</row>
    <row r="56" spans="1:79" s="3" customFormat="1" ht="21.75" customHeight="1">
      <c r="A56" s="5"/>
      <c r="B56" s="2"/>
      <c r="C56" s="2" t="s">
        <v>206</v>
      </c>
      <c r="D56" s="2" t="s">
        <v>185</v>
      </c>
      <c r="E56" s="2" t="s">
        <v>181</v>
      </c>
      <c r="F56" s="2">
        <v>22</v>
      </c>
      <c r="G56" s="2">
        <v>4</v>
      </c>
      <c r="H56" s="110"/>
      <c r="I56" s="6"/>
      <c r="J56" s="110"/>
      <c r="K56" s="6"/>
      <c r="L56" s="110"/>
      <c r="M56" s="6"/>
      <c r="N56" s="6">
        <f t="shared" si="0"/>
        <v>0</v>
      </c>
      <c r="O56" s="6">
        <f t="shared" si="1"/>
        <v>0</v>
      </c>
      <c r="P56" s="110"/>
      <c r="Q56" s="6"/>
      <c r="R56" s="110"/>
      <c r="S56" s="6"/>
      <c r="T56" s="110"/>
      <c r="U56" s="6"/>
      <c r="V56" s="110"/>
      <c r="W56" s="6"/>
      <c r="X56" s="110"/>
      <c r="Y56" s="6"/>
      <c r="Z56" s="110"/>
      <c r="AA56" s="6"/>
      <c r="AB56" s="6">
        <f t="shared" si="2"/>
        <v>0</v>
      </c>
      <c r="AC56" s="6">
        <f t="shared" si="3"/>
        <v>0</v>
      </c>
      <c r="AD56" s="5"/>
      <c r="AE56" s="6"/>
      <c r="AF56" s="5"/>
      <c r="AG56" s="6"/>
      <c r="AH56" s="6"/>
      <c r="AI56" s="6"/>
      <c r="AJ56" s="6"/>
      <c r="AK56" s="6"/>
      <c r="AL56" s="5">
        <f t="shared" si="4"/>
        <v>0</v>
      </c>
      <c r="AM56" s="5">
        <f t="shared" si="5"/>
        <v>0</v>
      </c>
      <c r="AN56" s="5"/>
      <c r="AO56" s="5"/>
      <c r="AP56" s="5"/>
      <c r="AQ56" s="5">
        <f t="shared" si="6"/>
        <v>0</v>
      </c>
      <c r="AR56" s="50"/>
      <c r="AS56" s="58"/>
      <c r="AT56" s="5">
        <f t="shared" si="7"/>
        <v>0</v>
      </c>
      <c r="AU56" s="5">
        <f t="shared" si="8"/>
        <v>0</v>
      </c>
      <c r="AV56" s="5">
        <f t="shared" si="9"/>
        <v>0</v>
      </c>
      <c r="AW56" s="5">
        <f t="shared" si="10"/>
        <v>0</v>
      </c>
      <c r="AX56" s="51" t="e">
        <f t="shared" si="11"/>
        <v>#DIV/0!</v>
      </c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>
        <f t="shared" si="12"/>
        <v>0</v>
      </c>
      <c r="BJ56" s="51" t="e">
        <f t="shared" si="13"/>
        <v>#DIV/0!</v>
      </c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1:79" s="3" customFormat="1" ht="21.75" customHeight="1">
      <c r="A57" s="5"/>
      <c r="B57" s="2"/>
      <c r="C57" s="2" t="s">
        <v>96</v>
      </c>
      <c r="D57" s="2" t="s">
        <v>183</v>
      </c>
      <c r="E57" s="2" t="s">
        <v>181</v>
      </c>
      <c r="F57" s="2">
        <v>28</v>
      </c>
      <c r="G57" s="2">
        <v>1</v>
      </c>
      <c r="H57" s="110"/>
      <c r="I57" s="6"/>
      <c r="J57" s="110"/>
      <c r="K57" s="6"/>
      <c r="L57" s="110"/>
      <c r="M57" s="6"/>
      <c r="N57" s="6">
        <f t="shared" si="0"/>
        <v>0</v>
      </c>
      <c r="O57" s="6">
        <f t="shared" si="1"/>
        <v>0</v>
      </c>
      <c r="P57" s="110"/>
      <c r="Q57" s="6"/>
      <c r="R57" s="110"/>
      <c r="S57" s="6"/>
      <c r="T57" s="110"/>
      <c r="U57" s="6"/>
      <c r="V57" s="110"/>
      <c r="W57" s="6"/>
      <c r="X57" s="110"/>
      <c r="Y57" s="6"/>
      <c r="Z57" s="110"/>
      <c r="AA57" s="6"/>
      <c r="AB57" s="6">
        <f t="shared" si="2"/>
        <v>0</v>
      </c>
      <c r="AC57" s="6">
        <f t="shared" si="3"/>
        <v>0</v>
      </c>
      <c r="AD57" s="5"/>
      <c r="AE57" s="6"/>
      <c r="AF57" s="5"/>
      <c r="AG57" s="6"/>
      <c r="AH57" s="6"/>
      <c r="AI57" s="6"/>
      <c r="AJ57" s="6"/>
      <c r="AK57" s="6"/>
      <c r="AL57" s="5">
        <f t="shared" si="4"/>
        <v>0</v>
      </c>
      <c r="AM57" s="5">
        <f t="shared" si="5"/>
        <v>0</v>
      </c>
      <c r="AN57" s="5"/>
      <c r="AO57" s="5"/>
      <c r="AP57" s="5"/>
      <c r="AQ57" s="5">
        <f t="shared" si="6"/>
        <v>0</v>
      </c>
      <c r="AR57" s="50"/>
      <c r="AS57" s="58"/>
      <c r="AT57" s="5">
        <f t="shared" si="7"/>
        <v>0</v>
      </c>
      <c r="AU57" s="5">
        <f t="shared" si="8"/>
        <v>0</v>
      </c>
      <c r="AV57" s="5">
        <f t="shared" si="9"/>
        <v>0</v>
      </c>
      <c r="AW57" s="5">
        <f t="shared" si="10"/>
        <v>0</v>
      </c>
      <c r="AX57" s="51" t="e">
        <f t="shared" si="11"/>
        <v>#DIV/0!</v>
      </c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>
        <f t="shared" si="12"/>
        <v>0</v>
      </c>
      <c r="BJ57" s="51" t="e">
        <f t="shared" si="13"/>
        <v>#DIV/0!</v>
      </c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</row>
    <row r="58" spans="1:79" s="3" customFormat="1" ht="21.75" customHeight="1">
      <c r="A58" s="5"/>
      <c r="B58" s="2"/>
      <c r="C58" s="2" t="s">
        <v>193</v>
      </c>
      <c r="D58" s="2" t="s">
        <v>183</v>
      </c>
      <c r="E58" s="2" t="s">
        <v>181</v>
      </c>
      <c r="F58" s="2">
        <v>14</v>
      </c>
      <c r="G58" s="2">
        <v>1</v>
      </c>
      <c r="H58" s="110"/>
      <c r="I58" s="6"/>
      <c r="J58" s="110"/>
      <c r="K58" s="6"/>
      <c r="L58" s="110"/>
      <c r="M58" s="6"/>
      <c r="N58" s="6">
        <f t="shared" si="0"/>
        <v>0</v>
      </c>
      <c r="O58" s="6">
        <f t="shared" si="1"/>
        <v>0</v>
      </c>
      <c r="P58" s="110"/>
      <c r="Q58" s="6"/>
      <c r="R58" s="110"/>
      <c r="S58" s="6"/>
      <c r="T58" s="110"/>
      <c r="U58" s="6"/>
      <c r="V58" s="110"/>
      <c r="W58" s="6"/>
      <c r="X58" s="110"/>
      <c r="Y58" s="6"/>
      <c r="Z58" s="110"/>
      <c r="AA58" s="6"/>
      <c r="AB58" s="6">
        <f t="shared" si="2"/>
        <v>0</v>
      </c>
      <c r="AC58" s="6">
        <f t="shared" si="3"/>
        <v>0</v>
      </c>
      <c r="AD58" s="5"/>
      <c r="AE58" s="6"/>
      <c r="AF58" s="5"/>
      <c r="AG58" s="6"/>
      <c r="AH58" s="6"/>
      <c r="AI58" s="6"/>
      <c r="AJ58" s="6"/>
      <c r="AK58" s="6"/>
      <c r="AL58" s="5">
        <f t="shared" si="4"/>
        <v>0</v>
      </c>
      <c r="AM58" s="5">
        <f t="shared" si="5"/>
        <v>0</v>
      </c>
      <c r="AN58" s="5"/>
      <c r="AO58" s="5"/>
      <c r="AP58" s="5"/>
      <c r="AQ58" s="5">
        <f t="shared" si="6"/>
        <v>0</v>
      </c>
      <c r="AR58" s="50"/>
      <c r="AS58" s="58"/>
      <c r="AT58" s="5">
        <f t="shared" si="7"/>
        <v>0</v>
      </c>
      <c r="AU58" s="5">
        <f t="shared" si="8"/>
        <v>0</v>
      </c>
      <c r="AV58" s="5">
        <f t="shared" si="9"/>
        <v>0</v>
      </c>
      <c r="AW58" s="5">
        <f t="shared" si="10"/>
        <v>0</v>
      </c>
      <c r="AX58" s="51" t="e">
        <f t="shared" si="11"/>
        <v>#DIV/0!</v>
      </c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>
        <f t="shared" si="12"/>
        <v>0</v>
      </c>
      <c r="BJ58" s="51" t="e">
        <f t="shared" si="13"/>
        <v>#DIV/0!</v>
      </c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1:79" s="3" customFormat="1" ht="21.75" customHeight="1">
      <c r="A59" s="5"/>
      <c r="B59" s="2"/>
      <c r="C59" s="2" t="s">
        <v>204</v>
      </c>
      <c r="D59" s="2" t="s">
        <v>185</v>
      </c>
      <c r="E59" s="2" t="s">
        <v>181</v>
      </c>
      <c r="F59" s="2">
        <v>38</v>
      </c>
      <c r="G59" s="2">
        <v>1</v>
      </c>
      <c r="H59" s="110"/>
      <c r="I59" s="6"/>
      <c r="J59" s="110"/>
      <c r="K59" s="6"/>
      <c r="L59" s="110"/>
      <c r="M59" s="6"/>
      <c r="N59" s="6">
        <f t="shared" si="0"/>
        <v>0</v>
      </c>
      <c r="O59" s="6">
        <f t="shared" si="1"/>
        <v>0</v>
      </c>
      <c r="P59" s="110"/>
      <c r="Q59" s="6"/>
      <c r="R59" s="110"/>
      <c r="S59" s="6"/>
      <c r="T59" s="110"/>
      <c r="U59" s="6"/>
      <c r="V59" s="110"/>
      <c r="W59" s="6"/>
      <c r="X59" s="110"/>
      <c r="Y59" s="6"/>
      <c r="Z59" s="110"/>
      <c r="AA59" s="6"/>
      <c r="AB59" s="6">
        <f t="shared" si="2"/>
        <v>0</v>
      </c>
      <c r="AC59" s="6">
        <f t="shared" si="3"/>
        <v>0</v>
      </c>
      <c r="AD59" s="5"/>
      <c r="AE59" s="6"/>
      <c r="AF59" s="5"/>
      <c r="AG59" s="6"/>
      <c r="AH59" s="6"/>
      <c r="AI59" s="6"/>
      <c r="AJ59" s="6"/>
      <c r="AK59" s="6"/>
      <c r="AL59" s="5">
        <f t="shared" si="4"/>
        <v>0</v>
      </c>
      <c r="AM59" s="5">
        <f t="shared" si="5"/>
        <v>0</v>
      </c>
      <c r="AN59" s="5"/>
      <c r="AO59" s="5"/>
      <c r="AP59" s="5"/>
      <c r="AQ59" s="5">
        <f t="shared" si="6"/>
        <v>0</v>
      </c>
      <c r="AR59" s="50"/>
      <c r="AS59" s="58"/>
      <c r="AT59" s="5">
        <f t="shared" si="7"/>
        <v>0</v>
      </c>
      <c r="AU59" s="5">
        <f t="shared" si="8"/>
        <v>0</v>
      </c>
      <c r="AV59" s="5">
        <f t="shared" si="9"/>
        <v>0</v>
      </c>
      <c r="AW59" s="5">
        <f t="shared" si="10"/>
        <v>0</v>
      </c>
      <c r="AX59" s="51" t="e">
        <f t="shared" si="11"/>
        <v>#DIV/0!</v>
      </c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>
        <f t="shared" si="12"/>
        <v>0</v>
      </c>
      <c r="BJ59" s="51" t="e">
        <f t="shared" si="13"/>
        <v>#DIV/0!</v>
      </c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</row>
    <row r="60" spans="1:79" s="3" customFormat="1" ht="21.75" customHeight="1">
      <c r="A60" s="5"/>
      <c r="B60" s="2"/>
      <c r="C60" s="2" t="s">
        <v>196</v>
      </c>
      <c r="D60" s="2" t="s">
        <v>183</v>
      </c>
      <c r="E60" s="2" t="s">
        <v>181</v>
      </c>
      <c r="F60" s="2">
        <v>15</v>
      </c>
      <c r="G60" s="2">
        <v>4</v>
      </c>
      <c r="H60" s="110"/>
      <c r="I60" s="6"/>
      <c r="J60" s="110"/>
      <c r="K60" s="6"/>
      <c r="L60" s="110"/>
      <c r="M60" s="6"/>
      <c r="N60" s="6">
        <f t="shared" si="0"/>
        <v>0</v>
      </c>
      <c r="O60" s="6">
        <f t="shared" si="1"/>
        <v>0</v>
      </c>
      <c r="P60" s="110"/>
      <c r="Q60" s="6"/>
      <c r="R60" s="110"/>
      <c r="S60" s="6"/>
      <c r="T60" s="110"/>
      <c r="U60" s="6"/>
      <c r="V60" s="110"/>
      <c r="W60" s="6"/>
      <c r="X60" s="110"/>
      <c r="Y60" s="6"/>
      <c r="Z60" s="110"/>
      <c r="AA60" s="6"/>
      <c r="AB60" s="6">
        <f t="shared" si="2"/>
        <v>0</v>
      </c>
      <c r="AC60" s="6">
        <f t="shared" si="3"/>
        <v>0</v>
      </c>
      <c r="AD60" s="5"/>
      <c r="AE60" s="6"/>
      <c r="AF60" s="5"/>
      <c r="AG60" s="6"/>
      <c r="AH60" s="6"/>
      <c r="AI60" s="6"/>
      <c r="AJ60" s="6"/>
      <c r="AK60" s="6"/>
      <c r="AL60" s="5">
        <f t="shared" si="4"/>
        <v>0</v>
      </c>
      <c r="AM60" s="5">
        <f t="shared" si="5"/>
        <v>0</v>
      </c>
      <c r="AN60" s="5"/>
      <c r="AO60" s="5"/>
      <c r="AP60" s="5"/>
      <c r="AQ60" s="5">
        <f t="shared" si="6"/>
        <v>0</v>
      </c>
      <c r="AR60" s="50"/>
      <c r="AS60" s="58"/>
      <c r="AT60" s="5">
        <f t="shared" si="7"/>
        <v>0</v>
      </c>
      <c r="AU60" s="5">
        <f t="shared" si="8"/>
        <v>0</v>
      </c>
      <c r="AV60" s="5">
        <f t="shared" si="9"/>
        <v>0</v>
      </c>
      <c r="AW60" s="5">
        <f t="shared" si="10"/>
        <v>0</v>
      </c>
      <c r="AX60" s="51" t="e">
        <f t="shared" si="11"/>
        <v>#DIV/0!</v>
      </c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>
        <f t="shared" si="12"/>
        <v>0</v>
      </c>
      <c r="BJ60" s="51" t="e">
        <f t="shared" si="13"/>
        <v>#DIV/0!</v>
      </c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s="3" customFormat="1" ht="21.75" customHeight="1">
      <c r="A61" s="5"/>
      <c r="B61" s="2"/>
      <c r="C61" s="2" t="s">
        <v>184</v>
      </c>
      <c r="D61" s="2" t="s">
        <v>184</v>
      </c>
      <c r="E61" s="2" t="s">
        <v>181</v>
      </c>
      <c r="F61" s="2">
        <v>30</v>
      </c>
      <c r="G61" s="2">
        <v>1</v>
      </c>
      <c r="H61" s="110"/>
      <c r="I61" s="6"/>
      <c r="J61" s="110"/>
      <c r="K61" s="6"/>
      <c r="L61" s="110"/>
      <c r="M61" s="6"/>
      <c r="N61" s="6">
        <f t="shared" si="0"/>
        <v>0</v>
      </c>
      <c r="O61" s="6">
        <f t="shared" si="1"/>
        <v>0</v>
      </c>
      <c r="P61" s="110"/>
      <c r="Q61" s="6"/>
      <c r="R61" s="110"/>
      <c r="S61" s="6"/>
      <c r="T61" s="110"/>
      <c r="U61" s="6"/>
      <c r="V61" s="110"/>
      <c r="W61" s="6"/>
      <c r="X61" s="110"/>
      <c r="Y61" s="6"/>
      <c r="Z61" s="110"/>
      <c r="AA61" s="6"/>
      <c r="AB61" s="6">
        <f t="shared" si="2"/>
        <v>0</v>
      </c>
      <c r="AC61" s="6">
        <f t="shared" si="3"/>
        <v>0</v>
      </c>
      <c r="AD61" s="5"/>
      <c r="AE61" s="6"/>
      <c r="AF61" s="5"/>
      <c r="AG61" s="6"/>
      <c r="AH61" s="6"/>
      <c r="AI61" s="6"/>
      <c r="AJ61" s="6"/>
      <c r="AK61" s="6"/>
      <c r="AL61" s="5">
        <f t="shared" si="4"/>
        <v>0</v>
      </c>
      <c r="AM61" s="5">
        <f t="shared" si="5"/>
        <v>0</v>
      </c>
      <c r="AN61" s="5"/>
      <c r="AO61" s="5"/>
      <c r="AP61" s="5"/>
      <c r="AQ61" s="5">
        <f t="shared" si="6"/>
        <v>0</v>
      </c>
      <c r="AR61" s="50"/>
      <c r="AS61" s="58"/>
      <c r="AT61" s="5">
        <f t="shared" si="7"/>
        <v>0</v>
      </c>
      <c r="AU61" s="5">
        <f t="shared" si="8"/>
        <v>0</v>
      </c>
      <c r="AV61" s="5">
        <f t="shared" si="9"/>
        <v>0</v>
      </c>
      <c r="AW61" s="5">
        <f t="shared" si="10"/>
        <v>0</v>
      </c>
      <c r="AX61" s="51" t="e">
        <f t="shared" si="11"/>
        <v>#DIV/0!</v>
      </c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>
        <f t="shared" si="12"/>
        <v>0</v>
      </c>
      <c r="BJ61" s="51" t="e">
        <f t="shared" si="13"/>
        <v>#DIV/0!</v>
      </c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</row>
    <row r="62" spans="1:79" s="3" customFormat="1" ht="21.75" customHeight="1">
      <c r="A62" s="5"/>
      <c r="B62" s="2"/>
      <c r="C62" s="2" t="s">
        <v>198</v>
      </c>
      <c r="D62" s="2" t="s">
        <v>183</v>
      </c>
      <c r="E62" s="2" t="s">
        <v>181</v>
      </c>
      <c r="F62" s="2">
        <v>10</v>
      </c>
      <c r="G62" s="2">
        <v>1</v>
      </c>
      <c r="H62" s="110"/>
      <c r="I62" s="6"/>
      <c r="J62" s="110"/>
      <c r="K62" s="6"/>
      <c r="L62" s="110"/>
      <c r="M62" s="6"/>
      <c r="N62" s="6">
        <f t="shared" si="0"/>
        <v>0</v>
      </c>
      <c r="O62" s="6">
        <f t="shared" si="1"/>
        <v>0</v>
      </c>
      <c r="P62" s="110"/>
      <c r="Q62" s="6"/>
      <c r="R62" s="110"/>
      <c r="S62" s="6"/>
      <c r="T62" s="110"/>
      <c r="U62" s="6"/>
      <c r="V62" s="110"/>
      <c r="W62" s="6"/>
      <c r="X62" s="110"/>
      <c r="Y62" s="6"/>
      <c r="Z62" s="110"/>
      <c r="AA62" s="6"/>
      <c r="AB62" s="6">
        <f t="shared" si="2"/>
        <v>0</v>
      </c>
      <c r="AC62" s="6">
        <f t="shared" si="3"/>
        <v>0</v>
      </c>
      <c r="AD62" s="5"/>
      <c r="AE62" s="6"/>
      <c r="AF62" s="5"/>
      <c r="AG62" s="6"/>
      <c r="AH62" s="6"/>
      <c r="AI62" s="6"/>
      <c r="AJ62" s="6"/>
      <c r="AK62" s="6"/>
      <c r="AL62" s="5">
        <f t="shared" si="4"/>
        <v>0</v>
      </c>
      <c r="AM62" s="5">
        <f t="shared" si="5"/>
        <v>0</v>
      </c>
      <c r="AN62" s="5"/>
      <c r="AO62" s="5"/>
      <c r="AP62" s="5"/>
      <c r="AQ62" s="5">
        <f t="shared" si="6"/>
        <v>0</v>
      </c>
      <c r="AR62" s="50"/>
      <c r="AS62" s="58"/>
      <c r="AT62" s="5">
        <f t="shared" si="7"/>
        <v>0</v>
      </c>
      <c r="AU62" s="5">
        <f t="shared" si="8"/>
        <v>0</v>
      </c>
      <c r="AV62" s="5">
        <f t="shared" si="9"/>
        <v>0</v>
      </c>
      <c r="AW62" s="5">
        <f t="shared" si="10"/>
        <v>0</v>
      </c>
      <c r="AX62" s="51" t="e">
        <f t="shared" si="11"/>
        <v>#DIV/0!</v>
      </c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>
        <f t="shared" si="12"/>
        <v>0</v>
      </c>
      <c r="BJ62" s="51" t="e">
        <f t="shared" si="13"/>
        <v>#DIV/0!</v>
      </c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</row>
    <row r="63" spans="1:79" s="3" customFormat="1" ht="21.75" customHeight="1">
      <c r="A63" s="5"/>
      <c r="B63" s="2"/>
      <c r="C63" s="2" t="s">
        <v>200</v>
      </c>
      <c r="D63" s="2" t="s">
        <v>183</v>
      </c>
      <c r="E63" s="2" t="s">
        <v>181</v>
      </c>
      <c r="F63" s="2">
        <v>21</v>
      </c>
      <c r="G63" s="2">
        <v>1</v>
      </c>
      <c r="H63" s="110"/>
      <c r="I63" s="6"/>
      <c r="J63" s="110"/>
      <c r="K63" s="6"/>
      <c r="L63" s="110"/>
      <c r="M63" s="6"/>
      <c r="N63" s="6">
        <f t="shared" si="0"/>
        <v>0</v>
      </c>
      <c r="O63" s="6">
        <f t="shared" si="1"/>
        <v>0</v>
      </c>
      <c r="P63" s="110"/>
      <c r="Q63" s="6"/>
      <c r="R63" s="110"/>
      <c r="S63" s="6"/>
      <c r="T63" s="110"/>
      <c r="U63" s="6"/>
      <c r="V63" s="110"/>
      <c r="W63" s="6"/>
      <c r="X63" s="110"/>
      <c r="Y63" s="6"/>
      <c r="Z63" s="110"/>
      <c r="AA63" s="6"/>
      <c r="AB63" s="6">
        <f t="shared" si="2"/>
        <v>0</v>
      </c>
      <c r="AC63" s="6">
        <f t="shared" si="3"/>
        <v>0</v>
      </c>
      <c r="AD63" s="5"/>
      <c r="AE63" s="6"/>
      <c r="AF63" s="5"/>
      <c r="AG63" s="6"/>
      <c r="AH63" s="6"/>
      <c r="AI63" s="6"/>
      <c r="AJ63" s="6"/>
      <c r="AK63" s="6"/>
      <c r="AL63" s="5">
        <f t="shared" si="4"/>
        <v>0</v>
      </c>
      <c r="AM63" s="5">
        <f t="shared" si="5"/>
        <v>0</v>
      </c>
      <c r="AN63" s="5"/>
      <c r="AO63" s="5"/>
      <c r="AP63" s="5"/>
      <c r="AQ63" s="5">
        <f t="shared" si="6"/>
        <v>0</v>
      </c>
      <c r="AR63" s="50"/>
      <c r="AS63" s="58"/>
      <c r="AT63" s="5">
        <f t="shared" si="7"/>
        <v>0</v>
      </c>
      <c r="AU63" s="5">
        <f t="shared" si="8"/>
        <v>0</v>
      </c>
      <c r="AV63" s="5">
        <f t="shared" si="9"/>
        <v>0</v>
      </c>
      <c r="AW63" s="5">
        <f t="shared" si="10"/>
        <v>0</v>
      </c>
      <c r="AX63" s="51" t="e">
        <f t="shared" si="11"/>
        <v>#DIV/0!</v>
      </c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>
        <f t="shared" si="12"/>
        <v>0</v>
      </c>
      <c r="BJ63" s="51" t="e">
        <f t="shared" si="13"/>
        <v>#DIV/0!</v>
      </c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</row>
    <row r="64" spans="1:79" s="3" customFormat="1" ht="21.75" customHeight="1">
      <c r="A64" s="5"/>
      <c r="B64" s="2"/>
      <c r="C64" s="2" t="s">
        <v>197</v>
      </c>
      <c r="D64" s="2" t="s">
        <v>183</v>
      </c>
      <c r="E64" s="2" t="s">
        <v>181</v>
      </c>
      <c r="F64" s="2">
        <v>8</v>
      </c>
      <c r="G64" s="2">
        <v>2</v>
      </c>
      <c r="H64" s="110"/>
      <c r="I64" s="6"/>
      <c r="J64" s="110"/>
      <c r="K64" s="6"/>
      <c r="L64" s="110"/>
      <c r="M64" s="6"/>
      <c r="N64" s="6">
        <f t="shared" si="0"/>
        <v>0</v>
      </c>
      <c r="O64" s="6">
        <f t="shared" si="1"/>
        <v>0</v>
      </c>
      <c r="P64" s="110"/>
      <c r="Q64" s="6"/>
      <c r="R64" s="110"/>
      <c r="S64" s="6"/>
      <c r="T64" s="110"/>
      <c r="U64" s="6"/>
      <c r="V64" s="110"/>
      <c r="W64" s="6"/>
      <c r="X64" s="110"/>
      <c r="Y64" s="6"/>
      <c r="Z64" s="110"/>
      <c r="AA64" s="6"/>
      <c r="AB64" s="6">
        <f t="shared" si="2"/>
        <v>0</v>
      </c>
      <c r="AC64" s="6">
        <f t="shared" si="3"/>
        <v>0</v>
      </c>
      <c r="AD64" s="5"/>
      <c r="AE64" s="6"/>
      <c r="AF64" s="5"/>
      <c r="AG64" s="6"/>
      <c r="AH64" s="6"/>
      <c r="AI64" s="6"/>
      <c r="AJ64" s="6"/>
      <c r="AK64" s="6"/>
      <c r="AL64" s="5">
        <f t="shared" si="4"/>
        <v>0</v>
      </c>
      <c r="AM64" s="5">
        <f t="shared" si="5"/>
        <v>0</v>
      </c>
      <c r="AN64" s="5"/>
      <c r="AO64" s="5"/>
      <c r="AP64" s="5"/>
      <c r="AQ64" s="5">
        <f t="shared" si="6"/>
        <v>0</v>
      </c>
      <c r="AR64" s="50"/>
      <c r="AS64" s="58"/>
      <c r="AT64" s="5">
        <f t="shared" si="7"/>
        <v>0</v>
      </c>
      <c r="AU64" s="5">
        <f t="shared" si="8"/>
        <v>0</v>
      </c>
      <c r="AV64" s="5">
        <f t="shared" si="9"/>
        <v>0</v>
      </c>
      <c r="AW64" s="5">
        <f t="shared" si="10"/>
        <v>0</v>
      </c>
      <c r="AX64" s="51" t="e">
        <f t="shared" si="11"/>
        <v>#DIV/0!</v>
      </c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>
        <f t="shared" si="12"/>
        <v>0</v>
      </c>
      <c r="BJ64" s="51" t="e">
        <f t="shared" si="13"/>
        <v>#DIV/0!</v>
      </c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</row>
    <row r="65" spans="1:79" s="3" customFormat="1" ht="21.75" customHeight="1">
      <c r="A65" s="5"/>
      <c r="B65" s="2"/>
      <c r="C65" s="2" t="s">
        <v>209</v>
      </c>
      <c r="D65" s="2" t="s">
        <v>185</v>
      </c>
      <c r="E65" s="2" t="s">
        <v>181</v>
      </c>
      <c r="F65" s="2">
        <v>35</v>
      </c>
      <c r="G65" s="2">
        <v>4</v>
      </c>
      <c r="H65" s="110"/>
      <c r="I65" s="6"/>
      <c r="J65" s="110"/>
      <c r="K65" s="6"/>
      <c r="L65" s="110"/>
      <c r="M65" s="6"/>
      <c r="N65" s="6">
        <f t="shared" si="0"/>
        <v>0</v>
      </c>
      <c r="O65" s="6">
        <f t="shared" si="1"/>
        <v>0</v>
      </c>
      <c r="P65" s="110"/>
      <c r="Q65" s="6"/>
      <c r="R65" s="110"/>
      <c r="S65" s="6"/>
      <c r="T65" s="110"/>
      <c r="U65" s="6"/>
      <c r="V65" s="110"/>
      <c r="W65" s="6"/>
      <c r="X65" s="110"/>
      <c r="Y65" s="6"/>
      <c r="Z65" s="110"/>
      <c r="AA65" s="6"/>
      <c r="AB65" s="6">
        <f t="shared" si="2"/>
        <v>0</v>
      </c>
      <c r="AC65" s="6">
        <f t="shared" si="3"/>
        <v>0</v>
      </c>
      <c r="AD65" s="5"/>
      <c r="AE65" s="6"/>
      <c r="AF65" s="5"/>
      <c r="AG65" s="6"/>
      <c r="AH65" s="6"/>
      <c r="AI65" s="6"/>
      <c r="AJ65" s="6"/>
      <c r="AK65" s="6"/>
      <c r="AL65" s="5">
        <f t="shared" si="4"/>
        <v>0</v>
      </c>
      <c r="AM65" s="5">
        <f t="shared" si="5"/>
        <v>0</v>
      </c>
      <c r="AN65" s="5"/>
      <c r="AO65" s="5"/>
      <c r="AP65" s="5"/>
      <c r="AQ65" s="5">
        <f t="shared" si="6"/>
        <v>0</v>
      </c>
      <c r="AR65" s="50"/>
      <c r="AS65" s="58"/>
      <c r="AT65" s="5">
        <f t="shared" si="7"/>
        <v>0</v>
      </c>
      <c r="AU65" s="5">
        <f t="shared" si="8"/>
        <v>0</v>
      </c>
      <c r="AV65" s="5">
        <f t="shared" si="9"/>
        <v>0</v>
      </c>
      <c r="AW65" s="5">
        <f t="shared" si="10"/>
        <v>0</v>
      </c>
      <c r="AX65" s="51" t="e">
        <f t="shared" si="11"/>
        <v>#DIV/0!</v>
      </c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>
        <f t="shared" si="12"/>
        <v>0</v>
      </c>
      <c r="BJ65" s="51" t="e">
        <f t="shared" si="13"/>
        <v>#DIV/0!</v>
      </c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</row>
    <row r="66" spans="1:79" s="3" customFormat="1" ht="21.75" customHeight="1">
      <c r="A66" s="5"/>
      <c r="B66" s="2"/>
      <c r="C66" s="2" t="s">
        <v>195</v>
      </c>
      <c r="D66" s="2" t="s">
        <v>183</v>
      </c>
      <c r="E66" s="2" t="s">
        <v>181</v>
      </c>
      <c r="F66" s="2">
        <v>16</v>
      </c>
      <c r="G66" s="2">
        <v>4</v>
      </c>
      <c r="H66" s="110"/>
      <c r="I66" s="6"/>
      <c r="J66" s="110"/>
      <c r="K66" s="6"/>
      <c r="L66" s="110"/>
      <c r="M66" s="6"/>
      <c r="N66" s="6">
        <f t="shared" si="0"/>
        <v>0</v>
      </c>
      <c r="O66" s="6">
        <f t="shared" si="1"/>
        <v>0</v>
      </c>
      <c r="P66" s="110"/>
      <c r="Q66" s="6"/>
      <c r="R66" s="110"/>
      <c r="S66" s="6"/>
      <c r="T66" s="110"/>
      <c r="U66" s="6"/>
      <c r="V66" s="110"/>
      <c r="W66" s="6"/>
      <c r="X66" s="110"/>
      <c r="Y66" s="6"/>
      <c r="Z66" s="110"/>
      <c r="AA66" s="6"/>
      <c r="AB66" s="6">
        <f t="shared" si="2"/>
        <v>0</v>
      </c>
      <c r="AC66" s="6">
        <f t="shared" si="3"/>
        <v>0</v>
      </c>
      <c r="AD66" s="5"/>
      <c r="AE66" s="6"/>
      <c r="AF66" s="5"/>
      <c r="AG66" s="6"/>
      <c r="AH66" s="6"/>
      <c r="AI66" s="6"/>
      <c r="AJ66" s="6"/>
      <c r="AK66" s="6"/>
      <c r="AL66" s="5">
        <f t="shared" si="4"/>
        <v>0</v>
      </c>
      <c r="AM66" s="5">
        <f t="shared" si="5"/>
        <v>0</v>
      </c>
      <c r="AN66" s="5"/>
      <c r="AO66" s="5"/>
      <c r="AP66" s="5"/>
      <c r="AQ66" s="5">
        <f t="shared" si="6"/>
        <v>0</v>
      </c>
      <c r="AR66" s="50"/>
      <c r="AS66" s="58"/>
      <c r="AT66" s="5">
        <f t="shared" si="7"/>
        <v>0</v>
      </c>
      <c r="AU66" s="5">
        <f t="shared" si="8"/>
        <v>0</v>
      </c>
      <c r="AV66" s="5">
        <f t="shared" si="9"/>
        <v>0</v>
      </c>
      <c r="AW66" s="5">
        <f t="shared" si="10"/>
        <v>0</v>
      </c>
      <c r="AX66" s="51" t="e">
        <f t="shared" si="11"/>
        <v>#DIV/0!</v>
      </c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>
        <f t="shared" si="12"/>
        <v>0</v>
      </c>
      <c r="BJ66" s="51" t="e">
        <f t="shared" si="13"/>
        <v>#DIV/0!</v>
      </c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</row>
    <row r="67" spans="1:79" s="3" customFormat="1" ht="21.75" customHeight="1">
      <c r="A67" s="5"/>
      <c r="B67" s="2"/>
      <c r="C67" s="2" t="s">
        <v>208</v>
      </c>
      <c r="D67" s="2" t="s">
        <v>185</v>
      </c>
      <c r="E67" s="2" t="s">
        <v>181</v>
      </c>
      <c r="F67" s="2">
        <v>30</v>
      </c>
      <c r="G67" s="2">
        <v>4</v>
      </c>
      <c r="H67" s="110"/>
      <c r="I67" s="6"/>
      <c r="J67" s="110"/>
      <c r="K67" s="6"/>
      <c r="L67" s="110"/>
      <c r="M67" s="6"/>
      <c r="N67" s="6">
        <f t="shared" si="0"/>
        <v>0</v>
      </c>
      <c r="O67" s="6">
        <f t="shared" si="1"/>
        <v>0</v>
      </c>
      <c r="P67" s="110"/>
      <c r="Q67" s="6"/>
      <c r="R67" s="110"/>
      <c r="S67" s="6"/>
      <c r="T67" s="110"/>
      <c r="U67" s="6"/>
      <c r="V67" s="110"/>
      <c r="W67" s="6"/>
      <c r="X67" s="110"/>
      <c r="Y67" s="6"/>
      <c r="Z67" s="110"/>
      <c r="AA67" s="6"/>
      <c r="AB67" s="6">
        <f t="shared" si="2"/>
        <v>0</v>
      </c>
      <c r="AC67" s="6">
        <f t="shared" si="3"/>
        <v>0</v>
      </c>
      <c r="AD67" s="5"/>
      <c r="AE67" s="6"/>
      <c r="AF67" s="5"/>
      <c r="AG67" s="6"/>
      <c r="AH67" s="6"/>
      <c r="AI67" s="6"/>
      <c r="AJ67" s="6"/>
      <c r="AK67" s="6"/>
      <c r="AL67" s="5">
        <f t="shared" si="4"/>
        <v>0</v>
      </c>
      <c r="AM67" s="5">
        <f t="shared" si="5"/>
        <v>0</v>
      </c>
      <c r="AN67" s="5"/>
      <c r="AO67" s="5"/>
      <c r="AP67" s="5"/>
      <c r="AQ67" s="5">
        <f t="shared" si="6"/>
        <v>0</v>
      </c>
      <c r="AR67" s="50"/>
      <c r="AS67" s="58"/>
      <c r="AT67" s="5">
        <f t="shared" si="7"/>
        <v>0</v>
      </c>
      <c r="AU67" s="5">
        <f t="shared" si="8"/>
        <v>0</v>
      </c>
      <c r="AV67" s="5">
        <f t="shared" si="9"/>
        <v>0</v>
      </c>
      <c r="AW67" s="5">
        <f t="shared" si="10"/>
        <v>0</v>
      </c>
      <c r="AX67" s="51" t="e">
        <f t="shared" si="11"/>
        <v>#DIV/0!</v>
      </c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>
        <f t="shared" si="12"/>
        <v>0</v>
      </c>
      <c r="BJ67" s="51" t="e">
        <f t="shared" si="13"/>
        <v>#DIV/0!</v>
      </c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</row>
    <row r="68" spans="1:79" s="3" customFormat="1" ht="21.75" customHeight="1">
      <c r="A68" s="5"/>
      <c r="B68" s="2"/>
      <c r="C68" s="2" t="s">
        <v>213</v>
      </c>
      <c r="D68" s="2" t="s">
        <v>184</v>
      </c>
      <c r="E68" s="2" t="s">
        <v>181</v>
      </c>
      <c r="F68" s="2">
        <v>20</v>
      </c>
      <c r="G68" s="2">
        <v>4</v>
      </c>
      <c r="H68" s="110"/>
      <c r="I68" s="6"/>
      <c r="J68" s="110"/>
      <c r="K68" s="6"/>
      <c r="L68" s="110"/>
      <c r="M68" s="6"/>
      <c r="N68" s="6">
        <f t="shared" si="0"/>
        <v>0</v>
      </c>
      <c r="O68" s="6">
        <f t="shared" si="1"/>
        <v>0</v>
      </c>
      <c r="P68" s="110"/>
      <c r="Q68" s="6"/>
      <c r="R68" s="110"/>
      <c r="S68" s="6"/>
      <c r="T68" s="110"/>
      <c r="U68" s="6"/>
      <c r="V68" s="110"/>
      <c r="W68" s="6"/>
      <c r="X68" s="110"/>
      <c r="Y68" s="6"/>
      <c r="Z68" s="110"/>
      <c r="AA68" s="6"/>
      <c r="AB68" s="6">
        <f t="shared" si="2"/>
        <v>0</v>
      </c>
      <c r="AC68" s="6">
        <f t="shared" si="3"/>
        <v>0</v>
      </c>
      <c r="AD68" s="5"/>
      <c r="AE68" s="6"/>
      <c r="AF68" s="5"/>
      <c r="AG68" s="6"/>
      <c r="AH68" s="6"/>
      <c r="AI68" s="6"/>
      <c r="AJ68" s="6"/>
      <c r="AK68" s="6"/>
      <c r="AL68" s="5">
        <f t="shared" si="4"/>
        <v>0</v>
      </c>
      <c r="AM68" s="5">
        <f t="shared" si="5"/>
        <v>0</v>
      </c>
      <c r="AN68" s="5"/>
      <c r="AO68" s="5"/>
      <c r="AP68" s="5"/>
      <c r="AQ68" s="5">
        <f t="shared" si="6"/>
        <v>0</v>
      </c>
      <c r="AR68" s="50"/>
      <c r="AS68" s="58"/>
      <c r="AT68" s="5">
        <f t="shared" si="7"/>
        <v>0</v>
      </c>
      <c r="AU68" s="5">
        <f t="shared" si="8"/>
        <v>0</v>
      </c>
      <c r="AV68" s="5">
        <f t="shared" si="9"/>
        <v>0</v>
      </c>
      <c r="AW68" s="5">
        <f t="shared" si="10"/>
        <v>0</v>
      </c>
      <c r="AX68" s="51" t="e">
        <f t="shared" si="11"/>
        <v>#DIV/0!</v>
      </c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>
        <f t="shared" si="12"/>
        <v>0</v>
      </c>
      <c r="BJ68" s="51" t="e">
        <f t="shared" si="13"/>
        <v>#DIV/0!</v>
      </c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</row>
    <row r="69" spans="1:79" s="3" customFormat="1" ht="21.75" customHeight="1">
      <c r="A69" s="5"/>
      <c r="B69" s="2"/>
      <c r="C69" s="2" t="s">
        <v>96</v>
      </c>
      <c r="D69" s="2" t="s">
        <v>183</v>
      </c>
      <c r="E69" s="2" t="s">
        <v>181</v>
      </c>
      <c r="F69" s="2">
        <v>25</v>
      </c>
      <c r="G69" s="2">
        <v>1</v>
      </c>
      <c r="H69" s="110"/>
      <c r="I69" s="6"/>
      <c r="J69" s="110"/>
      <c r="K69" s="6"/>
      <c r="L69" s="110"/>
      <c r="M69" s="6"/>
      <c r="N69" s="6">
        <f t="shared" si="0"/>
        <v>0</v>
      </c>
      <c r="O69" s="6">
        <f t="shared" si="1"/>
        <v>0</v>
      </c>
      <c r="P69" s="110"/>
      <c r="Q69" s="6"/>
      <c r="R69" s="110"/>
      <c r="S69" s="6"/>
      <c r="T69" s="110"/>
      <c r="U69" s="6"/>
      <c r="V69" s="110"/>
      <c r="W69" s="6"/>
      <c r="X69" s="110"/>
      <c r="Y69" s="6"/>
      <c r="Z69" s="110"/>
      <c r="AA69" s="6"/>
      <c r="AB69" s="6">
        <f t="shared" si="2"/>
        <v>0</v>
      </c>
      <c r="AC69" s="6">
        <f t="shared" si="3"/>
        <v>0</v>
      </c>
      <c r="AD69" s="5"/>
      <c r="AE69" s="6"/>
      <c r="AF69" s="5"/>
      <c r="AG69" s="6"/>
      <c r="AH69" s="6"/>
      <c r="AI69" s="6"/>
      <c r="AJ69" s="6"/>
      <c r="AK69" s="6"/>
      <c r="AL69" s="5">
        <f t="shared" si="4"/>
        <v>0</v>
      </c>
      <c r="AM69" s="5">
        <f t="shared" si="5"/>
        <v>0</v>
      </c>
      <c r="AN69" s="5"/>
      <c r="AO69" s="5"/>
      <c r="AP69" s="5"/>
      <c r="AQ69" s="5">
        <f t="shared" si="6"/>
        <v>0</v>
      </c>
      <c r="AR69" s="50"/>
      <c r="AS69" s="58"/>
      <c r="AT69" s="5">
        <f t="shared" si="7"/>
        <v>0</v>
      </c>
      <c r="AU69" s="5">
        <f t="shared" si="8"/>
        <v>0</v>
      </c>
      <c r="AV69" s="5">
        <f t="shared" si="9"/>
        <v>0</v>
      </c>
      <c r="AW69" s="5">
        <f t="shared" si="10"/>
        <v>0</v>
      </c>
      <c r="AX69" s="51" t="e">
        <f t="shared" si="11"/>
        <v>#DIV/0!</v>
      </c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>
        <f t="shared" si="12"/>
        <v>0</v>
      </c>
      <c r="BJ69" s="51" t="e">
        <f t="shared" si="13"/>
        <v>#DIV/0!</v>
      </c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</row>
    <row r="70" spans="1:79" s="3" customFormat="1" ht="21.75" customHeight="1">
      <c r="A70" s="5"/>
      <c r="B70" s="2"/>
      <c r="C70" s="2" t="s">
        <v>191</v>
      </c>
      <c r="D70" s="2" t="s">
        <v>183</v>
      </c>
      <c r="E70" s="2" t="s">
        <v>181</v>
      </c>
      <c r="F70" s="2">
        <v>30</v>
      </c>
      <c r="G70" s="2">
        <v>1</v>
      </c>
      <c r="H70" s="110"/>
      <c r="I70" s="6"/>
      <c r="J70" s="110"/>
      <c r="K70" s="6"/>
      <c r="L70" s="110"/>
      <c r="M70" s="6"/>
      <c r="N70" s="6">
        <f t="shared" si="0"/>
        <v>0</v>
      </c>
      <c r="O70" s="6">
        <f t="shared" si="1"/>
        <v>0</v>
      </c>
      <c r="P70" s="110"/>
      <c r="Q70" s="6"/>
      <c r="R70" s="110"/>
      <c r="S70" s="6"/>
      <c r="T70" s="110"/>
      <c r="U70" s="6"/>
      <c r="V70" s="110"/>
      <c r="W70" s="6"/>
      <c r="X70" s="110"/>
      <c r="Y70" s="6"/>
      <c r="Z70" s="110"/>
      <c r="AA70" s="6"/>
      <c r="AB70" s="6">
        <f t="shared" si="2"/>
        <v>0</v>
      </c>
      <c r="AC70" s="6">
        <f t="shared" si="3"/>
        <v>0</v>
      </c>
      <c r="AD70" s="5"/>
      <c r="AE70" s="6"/>
      <c r="AF70" s="5"/>
      <c r="AG70" s="6"/>
      <c r="AH70" s="6"/>
      <c r="AI70" s="6"/>
      <c r="AJ70" s="6"/>
      <c r="AK70" s="6"/>
      <c r="AL70" s="5">
        <f t="shared" si="4"/>
        <v>0</v>
      </c>
      <c r="AM70" s="5">
        <f t="shared" si="5"/>
        <v>0</v>
      </c>
      <c r="AN70" s="5"/>
      <c r="AO70" s="5"/>
      <c r="AP70" s="5"/>
      <c r="AQ70" s="5">
        <f t="shared" si="6"/>
        <v>0</v>
      </c>
      <c r="AR70" s="50"/>
      <c r="AS70" s="58"/>
      <c r="AT70" s="5">
        <f t="shared" si="7"/>
        <v>0</v>
      </c>
      <c r="AU70" s="5">
        <f t="shared" si="8"/>
        <v>0</v>
      </c>
      <c r="AV70" s="5">
        <f t="shared" si="9"/>
        <v>0</v>
      </c>
      <c r="AW70" s="5">
        <f t="shared" si="10"/>
        <v>0</v>
      </c>
      <c r="AX70" s="51" t="e">
        <f t="shared" si="11"/>
        <v>#DIV/0!</v>
      </c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>
        <f t="shared" si="12"/>
        <v>0</v>
      </c>
      <c r="BJ70" s="51" t="e">
        <f t="shared" si="13"/>
        <v>#DIV/0!</v>
      </c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</row>
    <row r="71" spans="1:79" s="3" customFormat="1" ht="21.75" customHeight="1">
      <c r="A71" s="5"/>
      <c r="B71" s="2"/>
      <c r="C71" s="2" t="s">
        <v>203</v>
      </c>
      <c r="D71" s="2" t="s">
        <v>183</v>
      </c>
      <c r="E71" s="2" t="s">
        <v>181</v>
      </c>
      <c r="F71" s="2">
        <v>13</v>
      </c>
      <c r="G71" s="2">
        <v>1</v>
      </c>
      <c r="H71" s="110"/>
      <c r="I71" s="6"/>
      <c r="J71" s="110"/>
      <c r="K71" s="6"/>
      <c r="L71" s="110"/>
      <c r="M71" s="6"/>
      <c r="N71" s="6">
        <f t="shared" ref="N71:N134" si="14">L71+J71+H71</f>
        <v>0</v>
      </c>
      <c r="O71" s="6">
        <f t="shared" ref="O71:O134" si="15">M71+K71+I71</f>
        <v>0</v>
      </c>
      <c r="P71" s="110"/>
      <c r="Q71" s="6"/>
      <c r="R71" s="110"/>
      <c r="S71" s="6"/>
      <c r="T71" s="110"/>
      <c r="U71" s="6"/>
      <c r="V71" s="110"/>
      <c r="W71" s="6"/>
      <c r="X71" s="110"/>
      <c r="Y71" s="6"/>
      <c r="Z71" s="110"/>
      <c r="AA71" s="6"/>
      <c r="AB71" s="6">
        <f t="shared" ref="AB71:AB134" si="16">Z71+X71+V71+T71+R71+P71</f>
        <v>0</v>
      </c>
      <c r="AC71" s="6">
        <f t="shared" ref="AC71:AC134" si="17">AA71+Y71+W71+U71+S71+Q71</f>
        <v>0</v>
      </c>
      <c r="AD71" s="5"/>
      <c r="AE71" s="6"/>
      <c r="AF71" s="5"/>
      <c r="AG71" s="6"/>
      <c r="AH71" s="6"/>
      <c r="AI71" s="6"/>
      <c r="AJ71" s="6"/>
      <c r="AK71" s="6"/>
      <c r="AL71" s="5">
        <f t="shared" ref="AL71:AL134" si="18">AJ71+AH71+AF71+AD71</f>
        <v>0</v>
      </c>
      <c r="AM71" s="5">
        <f t="shared" ref="AM71:AM134" si="19">AK71+AI71+AG71+AE71</f>
        <v>0</v>
      </c>
      <c r="AN71" s="5"/>
      <c r="AO71" s="5"/>
      <c r="AP71" s="5"/>
      <c r="AQ71" s="5">
        <f t="shared" ref="AQ71:AQ134" si="20">AP71+AO71</f>
        <v>0</v>
      </c>
      <c r="AR71" s="50"/>
      <c r="AS71" s="58"/>
      <c r="AT71" s="5">
        <f t="shared" ref="AT71:AT134" si="21">AS71+AR71</f>
        <v>0</v>
      </c>
      <c r="AU71" s="5">
        <f t="shared" ref="AU71:AU134" si="22">AO71-AR71</f>
        <v>0</v>
      </c>
      <c r="AV71" s="5">
        <f t="shared" ref="AV71:AV134" si="23">AP71-AS71</f>
        <v>0</v>
      </c>
      <c r="AW71" s="5">
        <f t="shared" ref="AW71:AW134" si="24">AV71+AU71</f>
        <v>0</v>
      </c>
      <c r="AX71" s="51" t="e">
        <f t="shared" ref="AX71:AX134" si="25">AW71/AT71*100</f>
        <v>#DIV/0!</v>
      </c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>
        <f t="shared" ref="BI71:BI134" si="26">AQ71+AY71+BA71+BC71+BD71+BE71-(AZ71+AT71)</f>
        <v>0</v>
      </c>
      <c r="BJ71" s="51" t="e">
        <f t="shared" ref="BJ71:BJ134" si="27">BI71/AT71*100</f>
        <v>#DIV/0!</v>
      </c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</row>
    <row r="72" spans="1:79" s="3" customFormat="1" ht="21.75" customHeight="1">
      <c r="A72" s="5"/>
      <c r="B72" s="2"/>
      <c r="C72" s="2" t="s">
        <v>204</v>
      </c>
      <c r="D72" s="2" t="s">
        <v>185</v>
      </c>
      <c r="E72" s="2" t="s">
        <v>181</v>
      </c>
      <c r="F72" s="2">
        <v>35</v>
      </c>
      <c r="G72" s="2">
        <v>1</v>
      </c>
      <c r="H72" s="110"/>
      <c r="I72" s="6"/>
      <c r="J72" s="110"/>
      <c r="K72" s="6"/>
      <c r="L72" s="110"/>
      <c r="M72" s="6"/>
      <c r="N72" s="6">
        <f t="shared" si="14"/>
        <v>0</v>
      </c>
      <c r="O72" s="6">
        <f t="shared" si="15"/>
        <v>0</v>
      </c>
      <c r="P72" s="110"/>
      <c r="Q72" s="6"/>
      <c r="R72" s="110"/>
      <c r="S72" s="6"/>
      <c r="T72" s="110"/>
      <c r="U72" s="6"/>
      <c r="V72" s="110"/>
      <c r="W72" s="6"/>
      <c r="X72" s="110"/>
      <c r="Y72" s="6"/>
      <c r="Z72" s="110"/>
      <c r="AA72" s="6"/>
      <c r="AB72" s="6">
        <f t="shared" si="16"/>
        <v>0</v>
      </c>
      <c r="AC72" s="6">
        <f t="shared" si="17"/>
        <v>0</v>
      </c>
      <c r="AD72" s="5"/>
      <c r="AE72" s="6"/>
      <c r="AF72" s="5"/>
      <c r="AG72" s="6"/>
      <c r="AH72" s="6"/>
      <c r="AI72" s="6"/>
      <c r="AJ72" s="6"/>
      <c r="AK72" s="6"/>
      <c r="AL72" s="5">
        <f t="shared" si="18"/>
        <v>0</v>
      </c>
      <c r="AM72" s="5">
        <f t="shared" si="19"/>
        <v>0</v>
      </c>
      <c r="AN72" s="5"/>
      <c r="AO72" s="5"/>
      <c r="AP72" s="5"/>
      <c r="AQ72" s="5">
        <f t="shared" si="20"/>
        <v>0</v>
      </c>
      <c r="AR72" s="50"/>
      <c r="AS72" s="58"/>
      <c r="AT72" s="5">
        <f t="shared" si="21"/>
        <v>0</v>
      </c>
      <c r="AU72" s="5">
        <f t="shared" si="22"/>
        <v>0</v>
      </c>
      <c r="AV72" s="5">
        <f t="shared" si="23"/>
        <v>0</v>
      </c>
      <c r="AW72" s="5">
        <f t="shared" si="24"/>
        <v>0</v>
      </c>
      <c r="AX72" s="51" t="e">
        <f t="shared" si="25"/>
        <v>#DIV/0!</v>
      </c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>
        <f t="shared" si="26"/>
        <v>0</v>
      </c>
      <c r="BJ72" s="51" t="e">
        <f t="shared" si="27"/>
        <v>#DIV/0!</v>
      </c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</row>
    <row r="73" spans="1:79" s="3" customFormat="1" ht="21.75" customHeight="1">
      <c r="A73" s="5"/>
      <c r="B73" s="2"/>
      <c r="C73" s="2" t="s">
        <v>189</v>
      </c>
      <c r="D73" s="2" t="s">
        <v>183</v>
      </c>
      <c r="E73" s="2" t="s">
        <v>181</v>
      </c>
      <c r="F73" s="2">
        <v>20</v>
      </c>
      <c r="G73" s="2">
        <v>4</v>
      </c>
      <c r="H73" s="110"/>
      <c r="I73" s="6"/>
      <c r="J73" s="110"/>
      <c r="K73" s="6"/>
      <c r="L73" s="110"/>
      <c r="M73" s="6"/>
      <c r="N73" s="6">
        <f t="shared" si="14"/>
        <v>0</v>
      </c>
      <c r="O73" s="6">
        <f t="shared" si="15"/>
        <v>0</v>
      </c>
      <c r="P73" s="110"/>
      <c r="Q73" s="6"/>
      <c r="R73" s="110"/>
      <c r="S73" s="6"/>
      <c r="T73" s="110"/>
      <c r="U73" s="6"/>
      <c r="V73" s="110"/>
      <c r="W73" s="6"/>
      <c r="X73" s="110"/>
      <c r="Y73" s="6"/>
      <c r="Z73" s="110"/>
      <c r="AA73" s="6"/>
      <c r="AB73" s="6">
        <f t="shared" si="16"/>
        <v>0</v>
      </c>
      <c r="AC73" s="6">
        <f t="shared" si="17"/>
        <v>0</v>
      </c>
      <c r="AD73" s="5"/>
      <c r="AE73" s="6"/>
      <c r="AF73" s="5"/>
      <c r="AG73" s="6"/>
      <c r="AH73" s="6"/>
      <c r="AI73" s="6"/>
      <c r="AJ73" s="6"/>
      <c r="AK73" s="6"/>
      <c r="AL73" s="5">
        <f t="shared" si="18"/>
        <v>0</v>
      </c>
      <c r="AM73" s="5">
        <f t="shared" si="19"/>
        <v>0</v>
      </c>
      <c r="AN73" s="5"/>
      <c r="AO73" s="5"/>
      <c r="AP73" s="5"/>
      <c r="AQ73" s="5">
        <f t="shared" si="20"/>
        <v>0</v>
      </c>
      <c r="AR73" s="50"/>
      <c r="AS73" s="58"/>
      <c r="AT73" s="5">
        <f t="shared" si="21"/>
        <v>0</v>
      </c>
      <c r="AU73" s="5">
        <f t="shared" si="22"/>
        <v>0</v>
      </c>
      <c r="AV73" s="5">
        <f t="shared" si="23"/>
        <v>0</v>
      </c>
      <c r="AW73" s="5">
        <f t="shared" si="24"/>
        <v>0</v>
      </c>
      <c r="AX73" s="51" t="e">
        <f t="shared" si="25"/>
        <v>#DIV/0!</v>
      </c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>
        <f t="shared" si="26"/>
        <v>0</v>
      </c>
      <c r="BJ73" s="51" t="e">
        <f t="shared" si="27"/>
        <v>#DIV/0!</v>
      </c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</row>
    <row r="74" spans="1:79" s="3" customFormat="1" ht="21.75" customHeight="1">
      <c r="A74" s="5"/>
      <c r="B74" s="2"/>
      <c r="C74" s="2" t="s">
        <v>211</v>
      </c>
      <c r="D74" s="2" t="s">
        <v>184</v>
      </c>
      <c r="E74" s="2" t="s">
        <v>181</v>
      </c>
      <c r="F74" s="2">
        <v>32</v>
      </c>
      <c r="G74" s="2">
        <v>1</v>
      </c>
      <c r="H74" s="110"/>
      <c r="I74" s="6"/>
      <c r="J74" s="110"/>
      <c r="K74" s="6"/>
      <c r="L74" s="110"/>
      <c r="M74" s="6"/>
      <c r="N74" s="6">
        <f t="shared" si="14"/>
        <v>0</v>
      </c>
      <c r="O74" s="6">
        <f t="shared" si="15"/>
        <v>0</v>
      </c>
      <c r="P74" s="110"/>
      <c r="Q74" s="6"/>
      <c r="R74" s="110"/>
      <c r="S74" s="6"/>
      <c r="T74" s="110"/>
      <c r="U74" s="6"/>
      <c r="V74" s="110"/>
      <c r="W74" s="6"/>
      <c r="X74" s="110"/>
      <c r="Y74" s="6"/>
      <c r="Z74" s="110"/>
      <c r="AA74" s="6"/>
      <c r="AB74" s="6">
        <f t="shared" si="16"/>
        <v>0</v>
      </c>
      <c r="AC74" s="6">
        <f t="shared" si="17"/>
        <v>0</v>
      </c>
      <c r="AD74" s="5"/>
      <c r="AE74" s="6"/>
      <c r="AF74" s="5"/>
      <c r="AG74" s="6"/>
      <c r="AH74" s="6"/>
      <c r="AI74" s="6"/>
      <c r="AJ74" s="6"/>
      <c r="AK74" s="6"/>
      <c r="AL74" s="5">
        <f t="shared" si="18"/>
        <v>0</v>
      </c>
      <c r="AM74" s="5">
        <f t="shared" si="19"/>
        <v>0</v>
      </c>
      <c r="AN74" s="5"/>
      <c r="AO74" s="5"/>
      <c r="AP74" s="5"/>
      <c r="AQ74" s="5">
        <f t="shared" si="20"/>
        <v>0</v>
      </c>
      <c r="AR74" s="50"/>
      <c r="AS74" s="58"/>
      <c r="AT74" s="5">
        <f t="shared" si="21"/>
        <v>0</v>
      </c>
      <c r="AU74" s="5">
        <f t="shared" si="22"/>
        <v>0</v>
      </c>
      <c r="AV74" s="5">
        <f t="shared" si="23"/>
        <v>0</v>
      </c>
      <c r="AW74" s="5">
        <f t="shared" si="24"/>
        <v>0</v>
      </c>
      <c r="AX74" s="51" t="e">
        <f t="shared" si="25"/>
        <v>#DIV/0!</v>
      </c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>
        <f t="shared" si="26"/>
        <v>0</v>
      </c>
      <c r="BJ74" s="51" t="e">
        <f t="shared" si="27"/>
        <v>#DIV/0!</v>
      </c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</row>
    <row r="75" spans="1:79" s="3" customFormat="1" ht="21.75" customHeight="1">
      <c r="A75" s="5"/>
      <c r="B75" s="2"/>
      <c r="C75" s="2" t="s">
        <v>190</v>
      </c>
      <c r="D75" s="2" t="s">
        <v>183</v>
      </c>
      <c r="E75" s="2" t="s">
        <v>181</v>
      </c>
      <c r="F75" s="2">
        <v>15</v>
      </c>
      <c r="G75" s="2">
        <v>1</v>
      </c>
      <c r="H75" s="110"/>
      <c r="I75" s="6"/>
      <c r="J75" s="110"/>
      <c r="K75" s="6"/>
      <c r="L75" s="110"/>
      <c r="M75" s="6"/>
      <c r="N75" s="6">
        <f t="shared" si="14"/>
        <v>0</v>
      </c>
      <c r="O75" s="6">
        <f t="shared" si="15"/>
        <v>0</v>
      </c>
      <c r="P75" s="110"/>
      <c r="Q75" s="6"/>
      <c r="R75" s="110"/>
      <c r="S75" s="6"/>
      <c r="T75" s="110"/>
      <c r="U75" s="6"/>
      <c r="V75" s="110"/>
      <c r="W75" s="6"/>
      <c r="X75" s="110"/>
      <c r="Y75" s="6"/>
      <c r="Z75" s="110"/>
      <c r="AA75" s="6"/>
      <c r="AB75" s="6">
        <f t="shared" si="16"/>
        <v>0</v>
      </c>
      <c r="AC75" s="6">
        <f t="shared" si="17"/>
        <v>0</v>
      </c>
      <c r="AD75" s="5"/>
      <c r="AE75" s="6"/>
      <c r="AF75" s="5"/>
      <c r="AG75" s="6"/>
      <c r="AH75" s="6"/>
      <c r="AI75" s="6"/>
      <c r="AJ75" s="6"/>
      <c r="AK75" s="6"/>
      <c r="AL75" s="5">
        <f t="shared" si="18"/>
        <v>0</v>
      </c>
      <c r="AM75" s="5">
        <f t="shared" si="19"/>
        <v>0</v>
      </c>
      <c r="AN75" s="5"/>
      <c r="AO75" s="5"/>
      <c r="AP75" s="5"/>
      <c r="AQ75" s="5">
        <f t="shared" si="20"/>
        <v>0</v>
      </c>
      <c r="AR75" s="50"/>
      <c r="AS75" s="58"/>
      <c r="AT75" s="5">
        <f t="shared" si="21"/>
        <v>0</v>
      </c>
      <c r="AU75" s="5">
        <f t="shared" si="22"/>
        <v>0</v>
      </c>
      <c r="AV75" s="5">
        <f t="shared" si="23"/>
        <v>0</v>
      </c>
      <c r="AW75" s="5">
        <f t="shared" si="24"/>
        <v>0</v>
      </c>
      <c r="AX75" s="51" t="e">
        <f t="shared" si="25"/>
        <v>#DIV/0!</v>
      </c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>
        <f t="shared" si="26"/>
        <v>0</v>
      </c>
      <c r="BJ75" s="51" t="e">
        <f t="shared" si="27"/>
        <v>#DIV/0!</v>
      </c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</row>
    <row r="76" spans="1:79" s="3" customFormat="1" ht="21.75" customHeight="1">
      <c r="A76" s="5"/>
      <c r="B76" s="2"/>
      <c r="C76" s="2" t="s">
        <v>188</v>
      </c>
      <c r="D76" s="2" t="s">
        <v>183</v>
      </c>
      <c r="E76" s="2" t="s">
        <v>181</v>
      </c>
      <c r="F76" s="2">
        <v>25</v>
      </c>
      <c r="G76" s="2">
        <v>4</v>
      </c>
      <c r="H76" s="110"/>
      <c r="I76" s="6"/>
      <c r="J76" s="110"/>
      <c r="K76" s="6"/>
      <c r="L76" s="110"/>
      <c r="M76" s="6"/>
      <c r="N76" s="6">
        <f t="shared" si="14"/>
        <v>0</v>
      </c>
      <c r="O76" s="6">
        <f t="shared" si="15"/>
        <v>0</v>
      </c>
      <c r="P76" s="110"/>
      <c r="Q76" s="6"/>
      <c r="R76" s="110"/>
      <c r="S76" s="6"/>
      <c r="T76" s="110"/>
      <c r="U76" s="6"/>
      <c r="V76" s="110"/>
      <c r="W76" s="6"/>
      <c r="X76" s="110"/>
      <c r="Y76" s="6"/>
      <c r="Z76" s="110"/>
      <c r="AA76" s="6"/>
      <c r="AB76" s="6">
        <f t="shared" si="16"/>
        <v>0</v>
      </c>
      <c r="AC76" s="6">
        <f t="shared" si="17"/>
        <v>0</v>
      </c>
      <c r="AD76" s="5"/>
      <c r="AE76" s="6"/>
      <c r="AF76" s="5"/>
      <c r="AG76" s="6"/>
      <c r="AH76" s="6"/>
      <c r="AI76" s="6"/>
      <c r="AJ76" s="6"/>
      <c r="AK76" s="6"/>
      <c r="AL76" s="5">
        <f t="shared" si="18"/>
        <v>0</v>
      </c>
      <c r="AM76" s="5">
        <f t="shared" si="19"/>
        <v>0</v>
      </c>
      <c r="AN76" s="5"/>
      <c r="AO76" s="5"/>
      <c r="AP76" s="5"/>
      <c r="AQ76" s="5">
        <f t="shared" si="20"/>
        <v>0</v>
      </c>
      <c r="AR76" s="50"/>
      <c r="AS76" s="58"/>
      <c r="AT76" s="5">
        <f t="shared" si="21"/>
        <v>0</v>
      </c>
      <c r="AU76" s="5">
        <f t="shared" si="22"/>
        <v>0</v>
      </c>
      <c r="AV76" s="5">
        <f t="shared" si="23"/>
        <v>0</v>
      </c>
      <c r="AW76" s="5">
        <f t="shared" si="24"/>
        <v>0</v>
      </c>
      <c r="AX76" s="51" t="e">
        <f t="shared" si="25"/>
        <v>#DIV/0!</v>
      </c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>
        <f t="shared" si="26"/>
        <v>0</v>
      </c>
      <c r="BJ76" s="51" t="e">
        <f t="shared" si="27"/>
        <v>#DIV/0!</v>
      </c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</row>
    <row r="77" spans="1:79" s="3" customFormat="1" ht="21.75" customHeight="1">
      <c r="A77" s="5"/>
      <c r="B77" s="2"/>
      <c r="C77" s="2" t="s">
        <v>203</v>
      </c>
      <c r="D77" s="2" t="s">
        <v>183</v>
      </c>
      <c r="E77" s="2" t="s">
        <v>181</v>
      </c>
      <c r="F77" s="2">
        <v>16</v>
      </c>
      <c r="G77" s="2">
        <v>1</v>
      </c>
      <c r="H77" s="110"/>
      <c r="I77" s="6"/>
      <c r="J77" s="110"/>
      <c r="K77" s="6"/>
      <c r="L77" s="110"/>
      <c r="M77" s="6"/>
      <c r="N77" s="6">
        <f t="shared" si="14"/>
        <v>0</v>
      </c>
      <c r="O77" s="6">
        <f t="shared" si="15"/>
        <v>0</v>
      </c>
      <c r="P77" s="110"/>
      <c r="Q77" s="6"/>
      <c r="R77" s="110"/>
      <c r="S77" s="6"/>
      <c r="T77" s="110"/>
      <c r="U77" s="6"/>
      <c r="V77" s="110"/>
      <c r="W77" s="6"/>
      <c r="X77" s="110"/>
      <c r="Y77" s="6"/>
      <c r="Z77" s="110"/>
      <c r="AA77" s="6"/>
      <c r="AB77" s="6">
        <f t="shared" si="16"/>
        <v>0</v>
      </c>
      <c r="AC77" s="6">
        <f t="shared" si="17"/>
        <v>0</v>
      </c>
      <c r="AD77" s="5"/>
      <c r="AE77" s="6"/>
      <c r="AF77" s="5"/>
      <c r="AG77" s="6"/>
      <c r="AH77" s="6"/>
      <c r="AI77" s="6"/>
      <c r="AJ77" s="6"/>
      <c r="AK77" s="6"/>
      <c r="AL77" s="5">
        <f t="shared" si="18"/>
        <v>0</v>
      </c>
      <c r="AM77" s="5">
        <f t="shared" si="19"/>
        <v>0</v>
      </c>
      <c r="AN77" s="5"/>
      <c r="AO77" s="5"/>
      <c r="AP77" s="5"/>
      <c r="AQ77" s="5">
        <f t="shared" si="20"/>
        <v>0</v>
      </c>
      <c r="AR77" s="50"/>
      <c r="AS77" s="58"/>
      <c r="AT77" s="5">
        <f t="shared" si="21"/>
        <v>0</v>
      </c>
      <c r="AU77" s="5">
        <f t="shared" si="22"/>
        <v>0</v>
      </c>
      <c r="AV77" s="5">
        <f t="shared" si="23"/>
        <v>0</v>
      </c>
      <c r="AW77" s="5">
        <f t="shared" si="24"/>
        <v>0</v>
      </c>
      <c r="AX77" s="51" t="e">
        <f t="shared" si="25"/>
        <v>#DIV/0!</v>
      </c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>
        <f t="shared" si="26"/>
        <v>0</v>
      </c>
      <c r="BJ77" s="51" t="e">
        <f t="shared" si="27"/>
        <v>#DIV/0!</v>
      </c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</row>
    <row r="78" spans="1:79" s="3" customFormat="1" ht="21.75" customHeight="1">
      <c r="A78" s="5"/>
      <c r="B78" s="2"/>
      <c r="C78" s="2" t="s">
        <v>188</v>
      </c>
      <c r="D78" s="2" t="s">
        <v>183</v>
      </c>
      <c r="E78" s="2" t="s">
        <v>181</v>
      </c>
      <c r="F78" s="2">
        <v>15</v>
      </c>
      <c r="G78" s="2">
        <v>4</v>
      </c>
      <c r="H78" s="110"/>
      <c r="I78" s="6"/>
      <c r="J78" s="110"/>
      <c r="K78" s="6"/>
      <c r="L78" s="110"/>
      <c r="M78" s="6"/>
      <c r="N78" s="6">
        <f t="shared" si="14"/>
        <v>0</v>
      </c>
      <c r="O78" s="6">
        <f t="shared" si="15"/>
        <v>0</v>
      </c>
      <c r="P78" s="110"/>
      <c r="Q78" s="6"/>
      <c r="R78" s="110"/>
      <c r="S78" s="6"/>
      <c r="T78" s="110"/>
      <c r="U78" s="6"/>
      <c r="V78" s="110"/>
      <c r="W78" s="6"/>
      <c r="X78" s="110"/>
      <c r="Y78" s="6"/>
      <c r="Z78" s="110"/>
      <c r="AA78" s="6"/>
      <c r="AB78" s="6">
        <f t="shared" si="16"/>
        <v>0</v>
      </c>
      <c r="AC78" s="6">
        <f t="shared" si="17"/>
        <v>0</v>
      </c>
      <c r="AD78" s="5"/>
      <c r="AE78" s="6"/>
      <c r="AF78" s="5"/>
      <c r="AG78" s="6"/>
      <c r="AH78" s="6"/>
      <c r="AI78" s="6"/>
      <c r="AJ78" s="6"/>
      <c r="AK78" s="6"/>
      <c r="AL78" s="5">
        <f t="shared" si="18"/>
        <v>0</v>
      </c>
      <c r="AM78" s="5">
        <f t="shared" si="19"/>
        <v>0</v>
      </c>
      <c r="AN78" s="5"/>
      <c r="AO78" s="5"/>
      <c r="AP78" s="5"/>
      <c r="AQ78" s="5">
        <f t="shared" si="20"/>
        <v>0</v>
      </c>
      <c r="AR78" s="50"/>
      <c r="AS78" s="58"/>
      <c r="AT78" s="5">
        <f t="shared" si="21"/>
        <v>0</v>
      </c>
      <c r="AU78" s="5">
        <f t="shared" si="22"/>
        <v>0</v>
      </c>
      <c r="AV78" s="5">
        <f t="shared" si="23"/>
        <v>0</v>
      </c>
      <c r="AW78" s="5">
        <f t="shared" si="24"/>
        <v>0</v>
      </c>
      <c r="AX78" s="51" t="e">
        <f t="shared" si="25"/>
        <v>#DIV/0!</v>
      </c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>
        <f t="shared" si="26"/>
        <v>0</v>
      </c>
      <c r="BJ78" s="51" t="e">
        <f t="shared" si="27"/>
        <v>#DIV/0!</v>
      </c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</row>
    <row r="79" spans="1:79" s="3" customFormat="1" ht="21.75" customHeight="1">
      <c r="A79" s="5"/>
      <c r="B79" s="2"/>
      <c r="C79" s="2" t="s">
        <v>197</v>
      </c>
      <c r="D79" s="2" t="s">
        <v>183</v>
      </c>
      <c r="E79" s="2" t="s">
        <v>181</v>
      </c>
      <c r="F79" s="2">
        <v>5</v>
      </c>
      <c r="G79" s="2">
        <v>2</v>
      </c>
      <c r="H79" s="110"/>
      <c r="I79" s="6"/>
      <c r="J79" s="110"/>
      <c r="K79" s="6"/>
      <c r="L79" s="110"/>
      <c r="M79" s="6"/>
      <c r="N79" s="6">
        <f t="shared" si="14"/>
        <v>0</v>
      </c>
      <c r="O79" s="6">
        <f t="shared" si="15"/>
        <v>0</v>
      </c>
      <c r="P79" s="110"/>
      <c r="Q79" s="6"/>
      <c r="R79" s="110"/>
      <c r="S79" s="6"/>
      <c r="T79" s="110"/>
      <c r="U79" s="6"/>
      <c r="V79" s="110"/>
      <c r="W79" s="6"/>
      <c r="X79" s="110"/>
      <c r="Y79" s="6"/>
      <c r="Z79" s="110"/>
      <c r="AA79" s="6"/>
      <c r="AB79" s="6">
        <f t="shared" si="16"/>
        <v>0</v>
      </c>
      <c r="AC79" s="6">
        <f t="shared" si="17"/>
        <v>0</v>
      </c>
      <c r="AD79" s="5"/>
      <c r="AE79" s="6"/>
      <c r="AF79" s="5"/>
      <c r="AG79" s="6"/>
      <c r="AH79" s="6"/>
      <c r="AI79" s="6"/>
      <c r="AJ79" s="6"/>
      <c r="AK79" s="6"/>
      <c r="AL79" s="5">
        <f t="shared" si="18"/>
        <v>0</v>
      </c>
      <c r="AM79" s="5">
        <f t="shared" si="19"/>
        <v>0</v>
      </c>
      <c r="AN79" s="5"/>
      <c r="AO79" s="5"/>
      <c r="AP79" s="5"/>
      <c r="AQ79" s="5">
        <f t="shared" si="20"/>
        <v>0</v>
      </c>
      <c r="AR79" s="50"/>
      <c r="AS79" s="58"/>
      <c r="AT79" s="5">
        <f t="shared" si="21"/>
        <v>0</v>
      </c>
      <c r="AU79" s="5">
        <f t="shared" si="22"/>
        <v>0</v>
      </c>
      <c r="AV79" s="5">
        <f t="shared" si="23"/>
        <v>0</v>
      </c>
      <c r="AW79" s="5">
        <f t="shared" si="24"/>
        <v>0</v>
      </c>
      <c r="AX79" s="51" t="e">
        <f t="shared" si="25"/>
        <v>#DIV/0!</v>
      </c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>
        <f t="shared" si="26"/>
        <v>0</v>
      </c>
      <c r="BJ79" s="51" t="e">
        <f t="shared" si="27"/>
        <v>#DIV/0!</v>
      </c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</row>
    <row r="80" spans="1:79" s="3" customFormat="1" ht="21.75" customHeight="1">
      <c r="A80" s="5"/>
      <c r="B80" s="2"/>
      <c r="C80" s="2" t="s">
        <v>197</v>
      </c>
      <c r="D80" s="2" t="s">
        <v>183</v>
      </c>
      <c r="E80" s="2" t="s">
        <v>181</v>
      </c>
      <c r="F80" s="2">
        <v>9</v>
      </c>
      <c r="G80" s="2">
        <v>2</v>
      </c>
      <c r="H80" s="110"/>
      <c r="I80" s="6"/>
      <c r="J80" s="110"/>
      <c r="K80" s="6"/>
      <c r="L80" s="110"/>
      <c r="M80" s="6"/>
      <c r="N80" s="6">
        <f t="shared" si="14"/>
        <v>0</v>
      </c>
      <c r="O80" s="6">
        <f t="shared" si="15"/>
        <v>0</v>
      </c>
      <c r="P80" s="110"/>
      <c r="Q80" s="6"/>
      <c r="R80" s="110"/>
      <c r="S80" s="6"/>
      <c r="T80" s="110"/>
      <c r="U80" s="6"/>
      <c r="V80" s="110"/>
      <c r="W80" s="6"/>
      <c r="X80" s="110"/>
      <c r="Y80" s="6"/>
      <c r="Z80" s="110"/>
      <c r="AA80" s="6"/>
      <c r="AB80" s="6">
        <f t="shared" si="16"/>
        <v>0</v>
      </c>
      <c r="AC80" s="6">
        <f t="shared" si="17"/>
        <v>0</v>
      </c>
      <c r="AD80" s="5"/>
      <c r="AE80" s="6"/>
      <c r="AF80" s="5"/>
      <c r="AG80" s="6"/>
      <c r="AH80" s="6"/>
      <c r="AI80" s="6"/>
      <c r="AJ80" s="6"/>
      <c r="AK80" s="6"/>
      <c r="AL80" s="5">
        <f t="shared" si="18"/>
        <v>0</v>
      </c>
      <c r="AM80" s="5">
        <f t="shared" si="19"/>
        <v>0</v>
      </c>
      <c r="AN80" s="5"/>
      <c r="AO80" s="5"/>
      <c r="AP80" s="5"/>
      <c r="AQ80" s="5">
        <f t="shared" si="20"/>
        <v>0</v>
      </c>
      <c r="AR80" s="50"/>
      <c r="AS80" s="58"/>
      <c r="AT80" s="5">
        <f t="shared" si="21"/>
        <v>0</v>
      </c>
      <c r="AU80" s="5">
        <f t="shared" si="22"/>
        <v>0</v>
      </c>
      <c r="AV80" s="5">
        <f t="shared" si="23"/>
        <v>0</v>
      </c>
      <c r="AW80" s="5">
        <f t="shared" si="24"/>
        <v>0</v>
      </c>
      <c r="AX80" s="51" t="e">
        <f t="shared" si="25"/>
        <v>#DIV/0!</v>
      </c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>
        <f t="shared" si="26"/>
        <v>0</v>
      </c>
      <c r="BJ80" s="51" t="e">
        <f t="shared" si="27"/>
        <v>#DIV/0!</v>
      </c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</row>
    <row r="81" spans="1:79" s="3" customFormat="1" ht="21.75" customHeight="1">
      <c r="A81" s="5"/>
      <c r="B81" s="2"/>
      <c r="C81" s="2" t="s">
        <v>187</v>
      </c>
      <c r="D81" s="2" t="s">
        <v>183</v>
      </c>
      <c r="E81" s="2" t="s">
        <v>181</v>
      </c>
      <c r="F81" s="2">
        <v>20</v>
      </c>
      <c r="G81" s="2">
        <v>4</v>
      </c>
      <c r="H81" s="110"/>
      <c r="I81" s="6"/>
      <c r="J81" s="110"/>
      <c r="K81" s="6"/>
      <c r="L81" s="110"/>
      <c r="M81" s="6"/>
      <c r="N81" s="6">
        <f t="shared" si="14"/>
        <v>0</v>
      </c>
      <c r="O81" s="6">
        <f t="shared" si="15"/>
        <v>0</v>
      </c>
      <c r="P81" s="110"/>
      <c r="Q81" s="6"/>
      <c r="R81" s="110"/>
      <c r="S81" s="6"/>
      <c r="T81" s="110"/>
      <c r="U81" s="6"/>
      <c r="V81" s="110"/>
      <c r="W81" s="6"/>
      <c r="X81" s="110"/>
      <c r="Y81" s="6"/>
      <c r="Z81" s="110"/>
      <c r="AA81" s="6"/>
      <c r="AB81" s="6">
        <f t="shared" si="16"/>
        <v>0</v>
      </c>
      <c r="AC81" s="6">
        <f t="shared" si="17"/>
        <v>0</v>
      </c>
      <c r="AD81" s="5"/>
      <c r="AE81" s="6"/>
      <c r="AF81" s="5"/>
      <c r="AG81" s="6"/>
      <c r="AH81" s="6"/>
      <c r="AI81" s="6"/>
      <c r="AJ81" s="6"/>
      <c r="AK81" s="6"/>
      <c r="AL81" s="5">
        <f t="shared" si="18"/>
        <v>0</v>
      </c>
      <c r="AM81" s="5">
        <f t="shared" si="19"/>
        <v>0</v>
      </c>
      <c r="AN81" s="5"/>
      <c r="AO81" s="5"/>
      <c r="AP81" s="5"/>
      <c r="AQ81" s="5">
        <f t="shared" si="20"/>
        <v>0</v>
      </c>
      <c r="AR81" s="50"/>
      <c r="AS81" s="58"/>
      <c r="AT81" s="5">
        <f t="shared" si="21"/>
        <v>0</v>
      </c>
      <c r="AU81" s="5">
        <f t="shared" si="22"/>
        <v>0</v>
      </c>
      <c r="AV81" s="5">
        <f t="shared" si="23"/>
        <v>0</v>
      </c>
      <c r="AW81" s="5">
        <f t="shared" si="24"/>
        <v>0</v>
      </c>
      <c r="AX81" s="51" t="e">
        <f t="shared" si="25"/>
        <v>#DIV/0!</v>
      </c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>
        <f t="shared" si="26"/>
        <v>0</v>
      </c>
      <c r="BJ81" s="51" t="e">
        <f t="shared" si="27"/>
        <v>#DIV/0!</v>
      </c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</row>
    <row r="82" spans="1:79" s="3" customFormat="1" ht="21.75" customHeight="1">
      <c r="A82" s="5"/>
      <c r="B82" s="2"/>
      <c r="C82" s="2" t="s">
        <v>195</v>
      </c>
      <c r="D82" s="2" t="s">
        <v>183</v>
      </c>
      <c r="E82" s="2" t="s">
        <v>181</v>
      </c>
      <c r="F82" s="2">
        <v>15</v>
      </c>
      <c r="G82" s="2">
        <v>4</v>
      </c>
      <c r="H82" s="110"/>
      <c r="I82" s="6"/>
      <c r="J82" s="110"/>
      <c r="K82" s="6"/>
      <c r="L82" s="110"/>
      <c r="M82" s="6"/>
      <c r="N82" s="6">
        <f t="shared" si="14"/>
        <v>0</v>
      </c>
      <c r="O82" s="6">
        <f t="shared" si="15"/>
        <v>0</v>
      </c>
      <c r="P82" s="110"/>
      <c r="Q82" s="6"/>
      <c r="R82" s="110"/>
      <c r="S82" s="6"/>
      <c r="T82" s="110"/>
      <c r="U82" s="6"/>
      <c r="V82" s="110"/>
      <c r="W82" s="6"/>
      <c r="X82" s="110"/>
      <c r="Y82" s="6"/>
      <c r="Z82" s="110"/>
      <c r="AA82" s="6"/>
      <c r="AB82" s="6">
        <f t="shared" si="16"/>
        <v>0</v>
      </c>
      <c r="AC82" s="6">
        <f t="shared" si="17"/>
        <v>0</v>
      </c>
      <c r="AD82" s="5"/>
      <c r="AE82" s="6"/>
      <c r="AF82" s="5"/>
      <c r="AG82" s="6"/>
      <c r="AH82" s="6"/>
      <c r="AI82" s="6"/>
      <c r="AJ82" s="6"/>
      <c r="AK82" s="6"/>
      <c r="AL82" s="5">
        <f t="shared" si="18"/>
        <v>0</v>
      </c>
      <c r="AM82" s="5">
        <f t="shared" si="19"/>
        <v>0</v>
      </c>
      <c r="AN82" s="5"/>
      <c r="AO82" s="5"/>
      <c r="AP82" s="5"/>
      <c r="AQ82" s="5">
        <f t="shared" si="20"/>
        <v>0</v>
      </c>
      <c r="AR82" s="50"/>
      <c r="AS82" s="58"/>
      <c r="AT82" s="5">
        <f t="shared" si="21"/>
        <v>0</v>
      </c>
      <c r="AU82" s="5">
        <f t="shared" si="22"/>
        <v>0</v>
      </c>
      <c r="AV82" s="5">
        <f t="shared" si="23"/>
        <v>0</v>
      </c>
      <c r="AW82" s="5">
        <f t="shared" si="24"/>
        <v>0</v>
      </c>
      <c r="AX82" s="51" t="e">
        <f t="shared" si="25"/>
        <v>#DIV/0!</v>
      </c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>
        <f t="shared" si="26"/>
        <v>0</v>
      </c>
      <c r="BJ82" s="51" t="e">
        <f t="shared" si="27"/>
        <v>#DIV/0!</v>
      </c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</row>
    <row r="83" spans="1:79" s="3" customFormat="1" ht="21.75" customHeight="1">
      <c r="A83" s="5"/>
      <c r="B83" s="2"/>
      <c r="C83" s="2" t="s">
        <v>186</v>
      </c>
      <c r="D83" s="2" t="s">
        <v>183</v>
      </c>
      <c r="E83" s="2" t="s">
        <v>181</v>
      </c>
      <c r="F83" s="2">
        <v>12</v>
      </c>
      <c r="G83" s="2">
        <v>4</v>
      </c>
      <c r="H83" s="110"/>
      <c r="I83" s="6"/>
      <c r="J83" s="110"/>
      <c r="K83" s="6"/>
      <c r="L83" s="110"/>
      <c r="M83" s="6"/>
      <c r="N83" s="6">
        <f t="shared" si="14"/>
        <v>0</v>
      </c>
      <c r="O83" s="6">
        <f t="shared" si="15"/>
        <v>0</v>
      </c>
      <c r="P83" s="110"/>
      <c r="Q83" s="6"/>
      <c r="R83" s="110"/>
      <c r="S83" s="6"/>
      <c r="T83" s="110"/>
      <c r="U83" s="6"/>
      <c r="V83" s="110"/>
      <c r="W83" s="6"/>
      <c r="X83" s="110"/>
      <c r="Y83" s="6"/>
      <c r="Z83" s="110"/>
      <c r="AA83" s="6"/>
      <c r="AB83" s="6">
        <f t="shared" si="16"/>
        <v>0</v>
      </c>
      <c r="AC83" s="6">
        <f t="shared" si="17"/>
        <v>0</v>
      </c>
      <c r="AD83" s="5"/>
      <c r="AE83" s="6"/>
      <c r="AF83" s="5"/>
      <c r="AG83" s="6"/>
      <c r="AH83" s="6"/>
      <c r="AI83" s="6"/>
      <c r="AJ83" s="6"/>
      <c r="AK83" s="6"/>
      <c r="AL83" s="5">
        <f t="shared" si="18"/>
        <v>0</v>
      </c>
      <c r="AM83" s="5">
        <f t="shared" si="19"/>
        <v>0</v>
      </c>
      <c r="AN83" s="5"/>
      <c r="AO83" s="5"/>
      <c r="AP83" s="5"/>
      <c r="AQ83" s="5">
        <f t="shared" si="20"/>
        <v>0</v>
      </c>
      <c r="AR83" s="50"/>
      <c r="AS83" s="58"/>
      <c r="AT83" s="5">
        <f t="shared" si="21"/>
        <v>0</v>
      </c>
      <c r="AU83" s="5">
        <f t="shared" si="22"/>
        <v>0</v>
      </c>
      <c r="AV83" s="5">
        <f t="shared" si="23"/>
        <v>0</v>
      </c>
      <c r="AW83" s="5">
        <f t="shared" si="24"/>
        <v>0</v>
      </c>
      <c r="AX83" s="51" t="e">
        <f t="shared" si="25"/>
        <v>#DIV/0!</v>
      </c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>
        <f t="shared" si="26"/>
        <v>0</v>
      </c>
      <c r="BJ83" s="51" t="e">
        <f t="shared" si="27"/>
        <v>#DIV/0!</v>
      </c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</row>
    <row r="84" spans="1:79" s="3" customFormat="1" ht="21.75" customHeight="1">
      <c r="A84" s="5"/>
      <c r="B84" s="2"/>
      <c r="C84" s="2" t="s">
        <v>185</v>
      </c>
      <c r="D84" s="2" t="s">
        <v>185</v>
      </c>
      <c r="E84" s="2" t="s">
        <v>181</v>
      </c>
      <c r="F84" s="2">
        <v>30</v>
      </c>
      <c r="G84" s="2">
        <v>4</v>
      </c>
      <c r="H84" s="110"/>
      <c r="I84" s="6"/>
      <c r="J84" s="110"/>
      <c r="K84" s="6"/>
      <c r="L84" s="110"/>
      <c r="M84" s="6"/>
      <c r="N84" s="6">
        <f t="shared" si="14"/>
        <v>0</v>
      </c>
      <c r="O84" s="6">
        <f t="shared" si="15"/>
        <v>0</v>
      </c>
      <c r="P84" s="110"/>
      <c r="Q84" s="6"/>
      <c r="R84" s="110"/>
      <c r="S84" s="6"/>
      <c r="T84" s="110"/>
      <c r="U84" s="6"/>
      <c r="V84" s="110"/>
      <c r="W84" s="6"/>
      <c r="X84" s="110"/>
      <c r="Y84" s="6"/>
      <c r="Z84" s="110"/>
      <c r="AA84" s="6"/>
      <c r="AB84" s="6">
        <f t="shared" si="16"/>
        <v>0</v>
      </c>
      <c r="AC84" s="6">
        <f t="shared" si="17"/>
        <v>0</v>
      </c>
      <c r="AD84" s="5"/>
      <c r="AE84" s="6"/>
      <c r="AF84" s="5"/>
      <c r="AG84" s="6"/>
      <c r="AH84" s="6"/>
      <c r="AI84" s="6"/>
      <c r="AJ84" s="6"/>
      <c r="AK84" s="6"/>
      <c r="AL84" s="5">
        <f t="shared" si="18"/>
        <v>0</v>
      </c>
      <c r="AM84" s="5">
        <f t="shared" si="19"/>
        <v>0</v>
      </c>
      <c r="AN84" s="5"/>
      <c r="AO84" s="5"/>
      <c r="AP84" s="5"/>
      <c r="AQ84" s="5">
        <f t="shared" si="20"/>
        <v>0</v>
      </c>
      <c r="AR84" s="50"/>
      <c r="AS84" s="58"/>
      <c r="AT84" s="5">
        <f t="shared" si="21"/>
        <v>0</v>
      </c>
      <c r="AU84" s="5">
        <f t="shared" si="22"/>
        <v>0</v>
      </c>
      <c r="AV84" s="5">
        <f t="shared" si="23"/>
        <v>0</v>
      </c>
      <c r="AW84" s="5">
        <f t="shared" si="24"/>
        <v>0</v>
      </c>
      <c r="AX84" s="51" t="e">
        <f t="shared" si="25"/>
        <v>#DIV/0!</v>
      </c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>
        <f t="shared" si="26"/>
        <v>0</v>
      </c>
      <c r="BJ84" s="51" t="e">
        <f t="shared" si="27"/>
        <v>#DIV/0!</v>
      </c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</row>
    <row r="85" spans="1:79" s="3" customFormat="1" ht="21.75" customHeight="1">
      <c r="A85" s="5"/>
      <c r="B85" s="2"/>
      <c r="C85" s="2" t="s">
        <v>197</v>
      </c>
      <c r="D85" s="2" t="s">
        <v>183</v>
      </c>
      <c r="E85" s="2" t="s">
        <v>181</v>
      </c>
      <c r="F85" s="2">
        <v>10</v>
      </c>
      <c r="G85" s="2">
        <v>2</v>
      </c>
      <c r="H85" s="110"/>
      <c r="I85" s="6"/>
      <c r="J85" s="110"/>
      <c r="K85" s="6"/>
      <c r="L85" s="110"/>
      <c r="M85" s="6"/>
      <c r="N85" s="6">
        <f t="shared" si="14"/>
        <v>0</v>
      </c>
      <c r="O85" s="6">
        <f t="shared" si="15"/>
        <v>0</v>
      </c>
      <c r="P85" s="110"/>
      <c r="Q85" s="6"/>
      <c r="R85" s="110"/>
      <c r="S85" s="6"/>
      <c r="T85" s="110"/>
      <c r="U85" s="6"/>
      <c r="V85" s="110"/>
      <c r="W85" s="6"/>
      <c r="X85" s="110"/>
      <c r="Y85" s="6"/>
      <c r="Z85" s="110"/>
      <c r="AA85" s="6"/>
      <c r="AB85" s="6">
        <f t="shared" si="16"/>
        <v>0</v>
      </c>
      <c r="AC85" s="6">
        <f t="shared" si="17"/>
        <v>0</v>
      </c>
      <c r="AD85" s="5"/>
      <c r="AE85" s="6"/>
      <c r="AF85" s="5"/>
      <c r="AG85" s="6"/>
      <c r="AH85" s="6"/>
      <c r="AI85" s="6"/>
      <c r="AJ85" s="6"/>
      <c r="AK85" s="6"/>
      <c r="AL85" s="5">
        <f t="shared" si="18"/>
        <v>0</v>
      </c>
      <c r="AM85" s="5">
        <f t="shared" si="19"/>
        <v>0</v>
      </c>
      <c r="AN85" s="5"/>
      <c r="AO85" s="5"/>
      <c r="AP85" s="5"/>
      <c r="AQ85" s="5">
        <f t="shared" si="20"/>
        <v>0</v>
      </c>
      <c r="AR85" s="50"/>
      <c r="AS85" s="58"/>
      <c r="AT85" s="5">
        <f t="shared" si="21"/>
        <v>0</v>
      </c>
      <c r="AU85" s="5">
        <f t="shared" si="22"/>
        <v>0</v>
      </c>
      <c r="AV85" s="5">
        <f t="shared" si="23"/>
        <v>0</v>
      </c>
      <c r="AW85" s="5">
        <f t="shared" si="24"/>
        <v>0</v>
      </c>
      <c r="AX85" s="51" t="e">
        <f t="shared" si="25"/>
        <v>#DIV/0!</v>
      </c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>
        <f t="shared" si="26"/>
        <v>0</v>
      </c>
      <c r="BJ85" s="51" t="e">
        <f t="shared" si="27"/>
        <v>#DIV/0!</v>
      </c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</row>
    <row r="86" spans="1:79" s="3" customFormat="1" ht="21.75" customHeight="1">
      <c r="A86" s="5"/>
      <c r="B86" s="2"/>
      <c r="C86" s="2" t="s">
        <v>197</v>
      </c>
      <c r="D86" s="2" t="s">
        <v>183</v>
      </c>
      <c r="E86" s="2" t="s">
        <v>181</v>
      </c>
      <c r="F86" s="2">
        <v>11</v>
      </c>
      <c r="G86" s="2">
        <v>2</v>
      </c>
      <c r="H86" s="110"/>
      <c r="I86" s="6"/>
      <c r="J86" s="110"/>
      <c r="K86" s="6"/>
      <c r="L86" s="110"/>
      <c r="M86" s="6"/>
      <c r="N86" s="6">
        <f t="shared" si="14"/>
        <v>0</v>
      </c>
      <c r="O86" s="6">
        <f t="shared" si="15"/>
        <v>0</v>
      </c>
      <c r="P86" s="110"/>
      <c r="Q86" s="6"/>
      <c r="R86" s="110"/>
      <c r="S86" s="6"/>
      <c r="T86" s="110"/>
      <c r="U86" s="6"/>
      <c r="V86" s="110"/>
      <c r="W86" s="6"/>
      <c r="X86" s="110"/>
      <c r="Y86" s="6"/>
      <c r="Z86" s="110"/>
      <c r="AA86" s="6"/>
      <c r="AB86" s="6">
        <f t="shared" si="16"/>
        <v>0</v>
      </c>
      <c r="AC86" s="6">
        <f t="shared" si="17"/>
        <v>0</v>
      </c>
      <c r="AD86" s="5"/>
      <c r="AE86" s="6"/>
      <c r="AF86" s="5"/>
      <c r="AG86" s="6"/>
      <c r="AH86" s="6"/>
      <c r="AI86" s="6"/>
      <c r="AJ86" s="6"/>
      <c r="AK86" s="6"/>
      <c r="AL86" s="5">
        <f t="shared" si="18"/>
        <v>0</v>
      </c>
      <c r="AM86" s="5">
        <f t="shared" si="19"/>
        <v>0</v>
      </c>
      <c r="AN86" s="5"/>
      <c r="AO86" s="5"/>
      <c r="AP86" s="5"/>
      <c r="AQ86" s="5">
        <f t="shared" si="20"/>
        <v>0</v>
      </c>
      <c r="AR86" s="50"/>
      <c r="AS86" s="58"/>
      <c r="AT86" s="5">
        <f t="shared" si="21"/>
        <v>0</v>
      </c>
      <c r="AU86" s="5">
        <f t="shared" si="22"/>
        <v>0</v>
      </c>
      <c r="AV86" s="5">
        <f t="shared" si="23"/>
        <v>0</v>
      </c>
      <c r="AW86" s="5">
        <f t="shared" si="24"/>
        <v>0</v>
      </c>
      <c r="AX86" s="51" t="e">
        <f t="shared" si="25"/>
        <v>#DIV/0!</v>
      </c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>
        <f t="shared" si="26"/>
        <v>0</v>
      </c>
      <c r="BJ86" s="51" t="e">
        <f t="shared" si="27"/>
        <v>#DIV/0!</v>
      </c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</row>
    <row r="87" spans="1:79" s="3" customFormat="1" ht="21.75" customHeight="1">
      <c r="A87" s="5"/>
      <c r="B87" s="2"/>
      <c r="C87" s="2" t="s">
        <v>190</v>
      </c>
      <c r="D87" s="2" t="s">
        <v>183</v>
      </c>
      <c r="E87" s="2" t="s">
        <v>181</v>
      </c>
      <c r="F87" s="2">
        <v>12</v>
      </c>
      <c r="G87" s="2">
        <v>1</v>
      </c>
      <c r="H87" s="110"/>
      <c r="I87" s="6"/>
      <c r="J87" s="110"/>
      <c r="K87" s="6"/>
      <c r="L87" s="110"/>
      <c r="M87" s="6"/>
      <c r="N87" s="6">
        <f t="shared" si="14"/>
        <v>0</v>
      </c>
      <c r="O87" s="6">
        <f t="shared" si="15"/>
        <v>0</v>
      </c>
      <c r="P87" s="110"/>
      <c r="Q87" s="6"/>
      <c r="R87" s="110"/>
      <c r="S87" s="6"/>
      <c r="T87" s="110"/>
      <c r="U87" s="6"/>
      <c r="V87" s="110"/>
      <c r="W87" s="6"/>
      <c r="X87" s="110"/>
      <c r="Y87" s="6"/>
      <c r="Z87" s="110"/>
      <c r="AA87" s="6"/>
      <c r="AB87" s="6">
        <f t="shared" si="16"/>
        <v>0</v>
      </c>
      <c r="AC87" s="6">
        <f t="shared" si="17"/>
        <v>0</v>
      </c>
      <c r="AD87" s="5"/>
      <c r="AE87" s="6"/>
      <c r="AF87" s="5"/>
      <c r="AG87" s="6"/>
      <c r="AH87" s="6"/>
      <c r="AI87" s="6"/>
      <c r="AJ87" s="6"/>
      <c r="AK87" s="6"/>
      <c r="AL87" s="5">
        <f t="shared" si="18"/>
        <v>0</v>
      </c>
      <c r="AM87" s="5">
        <f t="shared" si="19"/>
        <v>0</v>
      </c>
      <c r="AN87" s="5"/>
      <c r="AO87" s="5"/>
      <c r="AP87" s="5"/>
      <c r="AQ87" s="5">
        <f t="shared" si="20"/>
        <v>0</v>
      </c>
      <c r="AR87" s="50"/>
      <c r="AS87" s="58"/>
      <c r="AT87" s="5">
        <f t="shared" si="21"/>
        <v>0</v>
      </c>
      <c r="AU87" s="5">
        <f t="shared" si="22"/>
        <v>0</v>
      </c>
      <c r="AV87" s="5">
        <f t="shared" si="23"/>
        <v>0</v>
      </c>
      <c r="AW87" s="5">
        <f t="shared" si="24"/>
        <v>0</v>
      </c>
      <c r="AX87" s="51" t="e">
        <f t="shared" si="25"/>
        <v>#DIV/0!</v>
      </c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>
        <f t="shared" si="26"/>
        <v>0</v>
      </c>
      <c r="BJ87" s="51" t="e">
        <f t="shared" si="27"/>
        <v>#DIV/0!</v>
      </c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</row>
    <row r="88" spans="1:79" s="3" customFormat="1" ht="21.75" customHeight="1">
      <c r="A88" s="5"/>
      <c r="B88" s="2"/>
      <c r="C88" s="2" t="s">
        <v>199</v>
      </c>
      <c r="D88" s="2" t="s">
        <v>183</v>
      </c>
      <c r="E88" s="2" t="s">
        <v>181</v>
      </c>
      <c r="F88" s="2">
        <v>10</v>
      </c>
      <c r="G88" s="2">
        <v>1</v>
      </c>
      <c r="H88" s="110"/>
      <c r="I88" s="6"/>
      <c r="J88" s="110"/>
      <c r="K88" s="6"/>
      <c r="L88" s="110"/>
      <c r="M88" s="6"/>
      <c r="N88" s="6">
        <f t="shared" si="14"/>
        <v>0</v>
      </c>
      <c r="O88" s="6">
        <f t="shared" si="15"/>
        <v>0</v>
      </c>
      <c r="P88" s="110"/>
      <c r="Q88" s="6"/>
      <c r="R88" s="110"/>
      <c r="S88" s="6"/>
      <c r="T88" s="110"/>
      <c r="U88" s="6"/>
      <c r="V88" s="110"/>
      <c r="W88" s="6"/>
      <c r="X88" s="110"/>
      <c r="Y88" s="6"/>
      <c r="Z88" s="110"/>
      <c r="AA88" s="6"/>
      <c r="AB88" s="6">
        <f t="shared" si="16"/>
        <v>0</v>
      </c>
      <c r="AC88" s="6">
        <f t="shared" si="17"/>
        <v>0</v>
      </c>
      <c r="AD88" s="5"/>
      <c r="AE88" s="6"/>
      <c r="AF88" s="5"/>
      <c r="AG88" s="6"/>
      <c r="AH88" s="6"/>
      <c r="AI88" s="6"/>
      <c r="AJ88" s="6"/>
      <c r="AK88" s="6"/>
      <c r="AL88" s="5">
        <f t="shared" si="18"/>
        <v>0</v>
      </c>
      <c r="AM88" s="5">
        <f t="shared" si="19"/>
        <v>0</v>
      </c>
      <c r="AN88" s="5"/>
      <c r="AO88" s="5"/>
      <c r="AP88" s="5"/>
      <c r="AQ88" s="5">
        <f t="shared" si="20"/>
        <v>0</v>
      </c>
      <c r="AR88" s="50"/>
      <c r="AS88" s="58"/>
      <c r="AT88" s="5">
        <f t="shared" si="21"/>
        <v>0</v>
      </c>
      <c r="AU88" s="5">
        <f t="shared" si="22"/>
        <v>0</v>
      </c>
      <c r="AV88" s="5">
        <f t="shared" si="23"/>
        <v>0</v>
      </c>
      <c r="AW88" s="5">
        <f t="shared" si="24"/>
        <v>0</v>
      </c>
      <c r="AX88" s="51" t="e">
        <f t="shared" si="25"/>
        <v>#DIV/0!</v>
      </c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>
        <f t="shared" si="26"/>
        <v>0</v>
      </c>
      <c r="BJ88" s="51" t="e">
        <f t="shared" si="27"/>
        <v>#DIV/0!</v>
      </c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</row>
    <row r="89" spans="1:79" s="3" customFormat="1" ht="21.75" customHeight="1">
      <c r="A89" s="5"/>
      <c r="B89" s="2"/>
      <c r="C89" s="2" t="s">
        <v>184</v>
      </c>
      <c r="D89" s="2" t="s">
        <v>184</v>
      </c>
      <c r="E89" s="2" t="s">
        <v>181</v>
      </c>
      <c r="F89" s="2">
        <v>30</v>
      </c>
      <c r="G89" s="2">
        <v>4</v>
      </c>
      <c r="H89" s="110"/>
      <c r="I89" s="6"/>
      <c r="J89" s="110"/>
      <c r="K89" s="6"/>
      <c r="L89" s="110"/>
      <c r="M89" s="6"/>
      <c r="N89" s="6">
        <f t="shared" si="14"/>
        <v>0</v>
      </c>
      <c r="O89" s="6">
        <f t="shared" si="15"/>
        <v>0</v>
      </c>
      <c r="P89" s="110"/>
      <c r="Q89" s="6"/>
      <c r="R89" s="110"/>
      <c r="S89" s="6"/>
      <c r="T89" s="110"/>
      <c r="U89" s="6"/>
      <c r="V89" s="110"/>
      <c r="W89" s="6"/>
      <c r="X89" s="110"/>
      <c r="Y89" s="6"/>
      <c r="Z89" s="110"/>
      <c r="AA89" s="6"/>
      <c r="AB89" s="6">
        <f t="shared" si="16"/>
        <v>0</v>
      </c>
      <c r="AC89" s="6">
        <f t="shared" si="17"/>
        <v>0</v>
      </c>
      <c r="AD89" s="5"/>
      <c r="AE89" s="6"/>
      <c r="AF89" s="5"/>
      <c r="AG89" s="6"/>
      <c r="AH89" s="6"/>
      <c r="AI89" s="6"/>
      <c r="AJ89" s="6"/>
      <c r="AK89" s="6"/>
      <c r="AL89" s="5">
        <f t="shared" si="18"/>
        <v>0</v>
      </c>
      <c r="AM89" s="5">
        <f t="shared" si="19"/>
        <v>0</v>
      </c>
      <c r="AN89" s="5"/>
      <c r="AO89" s="5"/>
      <c r="AP89" s="5"/>
      <c r="AQ89" s="5">
        <f t="shared" si="20"/>
        <v>0</v>
      </c>
      <c r="AR89" s="50"/>
      <c r="AS89" s="58"/>
      <c r="AT89" s="5">
        <f t="shared" si="21"/>
        <v>0</v>
      </c>
      <c r="AU89" s="5">
        <f t="shared" si="22"/>
        <v>0</v>
      </c>
      <c r="AV89" s="5">
        <f t="shared" si="23"/>
        <v>0</v>
      </c>
      <c r="AW89" s="5">
        <f t="shared" si="24"/>
        <v>0</v>
      </c>
      <c r="AX89" s="51" t="e">
        <f t="shared" si="25"/>
        <v>#DIV/0!</v>
      </c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>
        <f t="shared" si="26"/>
        <v>0</v>
      </c>
      <c r="BJ89" s="51" t="e">
        <f t="shared" si="27"/>
        <v>#DIV/0!</v>
      </c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</row>
    <row r="90" spans="1:79" s="3" customFormat="1" ht="21.75" customHeight="1">
      <c r="A90" s="5"/>
      <c r="B90" s="2"/>
      <c r="C90" s="2" t="s">
        <v>200</v>
      </c>
      <c r="D90" s="2" t="s">
        <v>183</v>
      </c>
      <c r="E90" s="2" t="s">
        <v>181</v>
      </c>
      <c r="F90" s="2">
        <v>26</v>
      </c>
      <c r="G90" s="2">
        <v>1</v>
      </c>
      <c r="H90" s="110"/>
      <c r="I90" s="6"/>
      <c r="J90" s="110"/>
      <c r="K90" s="6"/>
      <c r="L90" s="110"/>
      <c r="M90" s="6"/>
      <c r="N90" s="6">
        <f t="shared" si="14"/>
        <v>0</v>
      </c>
      <c r="O90" s="6">
        <f t="shared" si="15"/>
        <v>0</v>
      </c>
      <c r="P90" s="110"/>
      <c r="Q90" s="6"/>
      <c r="R90" s="110"/>
      <c r="S90" s="6"/>
      <c r="T90" s="110"/>
      <c r="U90" s="6"/>
      <c r="V90" s="110"/>
      <c r="W90" s="6"/>
      <c r="X90" s="110"/>
      <c r="Y90" s="6"/>
      <c r="Z90" s="110"/>
      <c r="AA90" s="6"/>
      <c r="AB90" s="6">
        <f t="shared" si="16"/>
        <v>0</v>
      </c>
      <c r="AC90" s="6">
        <f t="shared" si="17"/>
        <v>0</v>
      </c>
      <c r="AD90" s="5"/>
      <c r="AE90" s="6"/>
      <c r="AF90" s="5"/>
      <c r="AG90" s="6"/>
      <c r="AH90" s="6"/>
      <c r="AI90" s="6"/>
      <c r="AJ90" s="6"/>
      <c r="AK90" s="6"/>
      <c r="AL90" s="5">
        <f t="shared" si="18"/>
        <v>0</v>
      </c>
      <c r="AM90" s="5">
        <f t="shared" si="19"/>
        <v>0</v>
      </c>
      <c r="AN90" s="5"/>
      <c r="AO90" s="5"/>
      <c r="AP90" s="5"/>
      <c r="AQ90" s="5">
        <f t="shared" si="20"/>
        <v>0</v>
      </c>
      <c r="AR90" s="50"/>
      <c r="AS90" s="58"/>
      <c r="AT90" s="5">
        <f t="shared" si="21"/>
        <v>0</v>
      </c>
      <c r="AU90" s="5">
        <f t="shared" si="22"/>
        <v>0</v>
      </c>
      <c r="AV90" s="5">
        <f t="shared" si="23"/>
        <v>0</v>
      </c>
      <c r="AW90" s="5">
        <f t="shared" si="24"/>
        <v>0</v>
      </c>
      <c r="AX90" s="51" t="e">
        <f t="shared" si="25"/>
        <v>#DIV/0!</v>
      </c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>
        <f t="shared" si="26"/>
        <v>0</v>
      </c>
      <c r="BJ90" s="51" t="e">
        <f t="shared" si="27"/>
        <v>#DIV/0!</v>
      </c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</row>
    <row r="91" spans="1:79" s="3" customFormat="1" ht="21.75" customHeight="1">
      <c r="A91" s="5"/>
      <c r="B91" s="2"/>
      <c r="C91" s="2" t="s">
        <v>204</v>
      </c>
      <c r="D91" s="2" t="s">
        <v>185</v>
      </c>
      <c r="E91" s="2" t="s">
        <v>181</v>
      </c>
      <c r="F91" s="2">
        <v>33</v>
      </c>
      <c r="G91" s="2">
        <v>1</v>
      </c>
      <c r="H91" s="110"/>
      <c r="I91" s="6"/>
      <c r="J91" s="110"/>
      <c r="K91" s="6"/>
      <c r="L91" s="110"/>
      <c r="M91" s="6"/>
      <c r="N91" s="6">
        <f t="shared" si="14"/>
        <v>0</v>
      </c>
      <c r="O91" s="6">
        <f t="shared" si="15"/>
        <v>0</v>
      </c>
      <c r="P91" s="110"/>
      <c r="Q91" s="6"/>
      <c r="R91" s="110"/>
      <c r="S91" s="6"/>
      <c r="T91" s="110"/>
      <c r="U91" s="6"/>
      <c r="V91" s="110"/>
      <c r="W91" s="6"/>
      <c r="X91" s="110"/>
      <c r="Y91" s="6"/>
      <c r="Z91" s="110"/>
      <c r="AA91" s="6"/>
      <c r="AB91" s="6">
        <f t="shared" si="16"/>
        <v>0</v>
      </c>
      <c r="AC91" s="6">
        <f t="shared" si="17"/>
        <v>0</v>
      </c>
      <c r="AD91" s="5"/>
      <c r="AE91" s="6"/>
      <c r="AF91" s="5"/>
      <c r="AG91" s="6"/>
      <c r="AH91" s="6"/>
      <c r="AI91" s="6"/>
      <c r="AJ91" s="6"/>
      <c r="AK91" s="6"/>
      <c r="AL91" s="5">
        <f t="shared" si="18"/>
        <v>0</v>
      </c>
      <c r="AM91" s="5">
        <f t="shared" si="19"/>
        <v>0</v>
      </c>
      <c r="AN91" s="5"/>
      <c r="AO91" s="5"/>
      <c r="AP91" s="5"/>
      <c r="AQ91" s="5">
        <f t="shared" si="20"/>
        <v>0</v>
      </c>
      <c r="AR91" s="50"/>
      <c r="AS91" s="58"/>
      <c r="AT91" s="5">
        <f t="shared" si="21"/>
        <v>0</v>
      </c>
      <c r="AU91" s="5">
        <f t="shared" si="22"/>
        <v>0</v>
      </c>
      <c r="AV91" s="5">
        <f t="shared" si="23"/>
        <v>0</v>
      </c>
      <c r="AW91" s="5">
        <f t="shared" si="24"/>
        <v>0</v>
      </c>
      <c r="AX91" s="51" t="e">
        <f t="shared" si="25"/>
        <v>#DIV/0!</v>
      </c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>
        <f t="shared" si="26"/>
        <v>0</v>
      </c>
      <c r="BJ91" s="51" t="e">
        <f t="shared" si="27"/>
        <v>#DIV/0!</v>
      </c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</row>
    <row r="92" spans="1:79" s="3" customFormat="1" ht="21.75" customHeight="1">
      <c r="A92" s="5"/>
      <c r="B92" s="2"/>
      <c r="C92" s="2" t="s">
        <v>200</v>
      </c>
      <c r="D92" s="2" t="s">
        <v>183</v>
      </c>
      <c r="E92" s="2" t="s">
        <v>181</v>
      </c>
      <c r="F92" s="2">
        <v>30</v>
      </c>
      <c r="G92" s="2">
        <v>1</v>
      </c>
      <c r="H92" s="110"/>
      <c r="I92" s="6"/>
      <c r="J92" s="110"/>
      <c r="K92" s="6"/>
      <c r="L92" s="110"/>
      <c r="M92" s="6"/>
      <c r="N92" s="6">
        <f t="shared" si="14"/>
        <v>0</v>
      </c>
      <c r="O92" s="6">
        <f t="shared" si="15"/>
        <v>0</v>
      </c>
      <c r="P92" s="110"/>
      <c r="Q92" s="6"/>
      <c r="R92" s="110"/>
      <c r="S92" s="6"/>
      <c r="T92" s="110"/>
      <c r="U92" s="6"/>
      <c r="V92" s="110"/>
      <c r="W92" s="6"/>
      <c r="X92" s="110"/>
      <c r="Y92" s="6"/>
      <c r="Z92" s="110"/>
      <c r="AA92" s="6"/>
      <c r="AB92" s="6">
        <f t="shared" si="16"/>
        <v>0</v>
      </c>
      <c r="AC92" s="6">
        <f t="shared" si="17"/>
        <v>0</v>
      </c>
      <c r="AD92" s="5"/>
      <c r="AE92" s="6"/>
      <c r="AF92" s="5"/>
      <c r="AG92" s="6"/>
      <c r="AH92" s="6"/>
      <c r="AI92" s="6"/>
      <c r="AJ92" s="6"/>
      <c r="AK92" s="6"/>
      <c r="AL92" s="5">
        <f t="shared" si="18"/>
        <v>0</v>
      </c>
      <c r="AM92" s="5">
        <f t="shared" si="19"/>
        <v>0</v>
      </c>
      <c r="AN92" s="5"/>
      <c r="AO92" s="5"/>
      <c r="AP92" s="5"/>
      <c r="AQ92" s="5">
        <f t="shared" si="20"/>
        <v>0</v>
      </c>
      <c r="AR92" s="50"/>
      <c r="AS92" s="58"/>
      <c r="AT92" s="5">
        <f t="shared" si="21"/>
        <v>0</v>
      </c>
      <c r="AU92" s="5">
        <f t="shared" si="22"/>
        <v>0</v>
      </c>
      <c r="AV92" s="5">
        <f t="shared" si="23"/>
        <v>0</v>
      </c>
      <c r="AW92" s="5">
        <f t="shared" si="24"/>
        <v>0</v>
      </c>
      <c r="AX92" s="51" t="e">
        <f t="shared" si="25"/>
        <v>#DIV/0!</v>
      </c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>
        <f t="shared" si="26"/>
        <v>0</v>
      </c>
      <c r="BJ92" s="51" t="e">
        <f t="shared" si="27"/>
        <v>#DIV/0!</v>
      </c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</row>
    <row r="93" spans="1:79" s="3" customFormat="1" ht="21.75" customHeight="1">
      <c r="A93" s="5"/>
      <c r="B93" s="2"/>
      <c r="C93" s="2" t="s">
        <v>205</v>
      </c>
      <c r="D93" s="2" t="s">
        <v>185</v>
      </c>
      <c r="E93" s="2" t="s">
        <v>181</v>
      </c>
      <c r="F93" s="2">
        <v>32</v>
      </c>
      <c r="G93" s="2">
        <v>1</v>
      </c>
      <c r="H93" s="110"/>
      <c r="I93" s="6"/>
      <c r="J93" s="110"/>
      <c r="K93" s="6"/>
      <c r="L93" s="110"/>
      <c r="M93" s="6"/>
      <c r="N93" s="6">
        <f t="shared" si="14"/>
        <v>0</v>
      </c>
      <c r="O93" s="6">
        <f t="shared" si="15"/>
        <v>0</v>
      </c>
      <c r="P93" s="110"/>
      <c r="Q93" s="6"/>
      <c r="R93" s="110"/>
      <c r="S93" s="6"/>
      <c r="T93" s="110"/>
      <c r="U93" s="6"/>
      <c r="V93" s="110"/>
      <c r="W93" s="6"/>
      <c r="X93" s="110"/>
      <c r="Y93" s="6"/>
      <c r="Z93" s="110"/>
      <c r="AA93" s="6"/>
      <c r="AB93" s="6">
        <f t="shared" si="16"/>
        <v>0</v>
      </c>
      <c r="AC93" s="6">
        <f t="shared" si="17"/>
        <v>0</v>
      </c>
      <c r="AD93" s="5"/>
      <c r="AE93" s="6"/>
      <c r="AF93" s="5"/>
      <c r="AG93" s="6"/>
      <c r="AH93" s="6"/>
      <c r="AI93" s="6"/>
      <c r="AJ93" s="6"/>
      <c r="AK93" s="6"/>
      <c r="AL93" s="5">
        <f t="shared" si="18"/>
        <v>0</v>
      </c>
      <c r="AM93" s="5">
        <f t="shared" si="19"/>
        <v>0</v>
      </c>
      <c r="AN93" s="5"/>
      <c r="AO93" s="5"/>
      <c r="AP93" s="5"/>
      <c r="AQ93" s="5">
        <f t="shared" si="20"/>
        <v>0</v>
      </c>
      <c r="AR93" s="50"/>
      <c r="AS93" s="58"/>
      <c r="AT93" s="5">
        <f t="shared" si="21"/>
        <v>0</v>
      </c>
      <c r="AU93" s="5">
        <f t="shared" si="22"/>
        <v>0</v>
      </c>
      <c r="AV93" s="5">
        <f t="shared" si="23"/>
        <v>0</v>
      </c>
      <c r="AW93" s="5">
        <f t="shared" si="24"/>
        <v>0</v>
      </c>
      <c r="AX93" s="51" t="e">
        <f t="shared" si="25"/>
        <v>#DIV/0!</v>
      </c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>
        <f t="shared" si="26"/>
        <v>0</v>
      </c>
      <c r="BJ93" s="51" t="e">
        <f t="shared" si="27"/>
        <v>#DIV/0!</v>
      </c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</row>
    <row r="94" spans="1:79" s="3" customFormat="1" ht="21.75" customHeight="1">
      <c r="A94" s="5"/>
      <c r="B94" s="2"/>
      <c r="C94" s="2" t="s">
        <v>200</v>
      </c>
      <c r="D94" s="2" t="s">
        <v>183</v>
      </c>
      <c r="E94" s="2" t="s">
        <v>181</v>
      </c>
      <c r="F94" s="2">
        <v>27</v>
      </c>
      <c r="G94" s="2">
        <v>1</v>
      </c>
      <c r="H94" s="110"/>
      <c r="I94" s="6"/>
      <c r="J94" s="110"/>
      <c r="K94" s="6"/>
      <c r="L94" s="110"/>
      <c r="M94" s="6"/>
      <c r="N94" s="6">
        <f t="shared" si="14"/>
        <v>0</v>
      </c>
      <c r="O94" s="6">
        <f t="shared" si="15"/>
        <v>0</v>
      </c>
      <c r="P94" s="110"/>
      <c r="Q94" s="6"/>
      <c r="R94" s="110"/>
      <c r="S94" s="6"/>
      <c r="T94" s="110"/>
      <c r="U94" s="6"/>
      <c r="V94" s="110"/>
      <c r="W94" s="6"/>
      <c r="X94" s="110"/>
      <c r="Y94" s="6"/>
      <c r="Z94" s="110"/>
      <c r="AA94" s="6"/>
      <c r="AB94" s="6">
        <f t="shared" si="16"/>
        <v>0</v>
      </c>
      <c r="AC94" s="6">
        <f t="shared" si="17"/>
        <v>0</v>
      </c>
      <c r="AD94" s="5"/>
      <c r="AE94" s="6"/>
      <c r="AF94" s="5"/>
      <c r="AG94" s="6"/>
      <c r="AH94" s="6"/>
      <c r="AI94" s="6"/>
      <c r="AJ94" s="6"/>
      <c r="AK94" s="6"/>
      <c r="AL94" s="5">
        <f t="shared" si="18"/>
        <v>0</v>
      </c>
      <c r="AM94" s="5">
        <f t="shared" si="19"/>
        <v>0</v>
      </c>
      <c r="AN94" s="5"/>
      <c r="AO94" s="5"/>
      <c r="AP94" s="5"/>
      <c r="AQ94" s="5">
        <f t="shared" si="20"/>
        <v>0</v>
      </c>
      <c r="AR94" s="50"/>
      <c r="AS94" s="58"/>
      <c r="AT94" s="5">
        <f t="shared" si="21"/>
        <v>0</v>
      </c>
      <c r="AU94" s="5">
        <f t="shared" si="22"/>
        <v>0</v>
      </c>
      <c r="AV94" s="5">
        <f t="shared" si="23"/>
        <v>0</v>
      </c>
      <c r="AW94" s="5">
        <f t="shared" si="24"/>
        <v>0</v>
      </c>
      <c r="AX94" s="51" t="e">
        <f t="shared" si="25"/>
        <v>#DIV/0!</v>
      </c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>
        <f t="shared" si="26"/>
        <v>0</v>
      </c>
      <c r="BJ94" s="51" t="e">
        <f t="shared" si="27"/>
        <v>#DIV/0!</v>
      </c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</row>
    <row r="95" spans="1:79" s="3" customFormat="1" ht="21.75" customHeight="1">
      <c r="A95" s="5"/>
      <c r="B95" s="2"/>
      <c r="C95" s="2" t="s">
        <v>184</v>
      </c>
      <c r="D95" s="2" t="s">
        <v>184</v>
      </c>
      <c r="E95" s="2" t="s">
        <v>181</v>
      </c>
      <c r="F95" s="2">
        <v>40</v>
      </c>
      <c r="G95" s="2">
        <v>4</v>
      </c>
      <c r="H95" s="110"/>
      <c r="I95" s="6"/>
      <c r="J95" s="110"/>
      <c r="K95" s="6"/>
      <c r="L95" s="110"/>
      <c r="M95" s="6"/>
      <c r="N95" s="6">
        <f t="shared" si="14"/>
        <v>0</v>
      </c>
      <c r="O95" s="6">
        <f t="shared" si="15"/>
        <v>0</v>
      </c>
      <c r="P95" s="110"/>
      <c r="Q95" s="6"/>
      <c r="R95" s="110"/>
      <c r="S95" s="6"/>
      <c r="T95" s="110"/>
      <c r="U95" s="6"/>
      <c r="V95" s="110"/>
      <c r="W95" s="6"/>
      <c r="X95" s="110"/>
      <c r="Y95" s="6"/>
      <c r="Z95" s="110"/>
      <c r="AA95" s="6"/>
      <c r="AB95" s="6">
        <f t="shared" si="16"/>
        <v>0</v>
      </c>
      <c r="AC95" s="6">
        <f t="shared" si="17"/>
        <v>0</v>
      </c>
      <c r="AD95" s="5"/>
      <c r="AE95" s="6"/>
      <c r="AF95" s="5"/>
      <c r="AG95" s="6"/>
      <c r="AH95" s="6"/>
      <c r="AI95" s="6"/>
      <c r="AJ95" s="6"/>
      <c r="AK95" s="6"/>
      <c r="AL95" s="5">
        <f t="shared" si="18"/>
        <v>0</v>
      </c>
      <c r="AM95" s="5">
        <f t="shared" si="19"/>
        <v>0</v>
      </c>
      <c r="AN95" s="5"/>
      <c r="AO95" s="5"/>
      <c r="AP95" s="5"/>
      <c r="AQ95" s="5">
        <f t="shared" si="20"/>
        <v>0</v>
      </c>
      <c r="AR95" s="50"/>
      <c r="AS95" s="58"/>
      <c r="AT95" s="5">
        <f t="shared" si="21"/>
        <v>0</v>
      </c>
      <c r="AU95" s="5">
        <f t="shared" si="22"/>
        <v>0</v>
      </c>
      <c r="AV95" s="5">
        <f t="shared" si="23"/>
        <v>0</v>
      </c>
      <c r="AW95" s="5">
        <f t="shared" si="24"/>
        <v>0</v>
      </c>
      <c r="AX95" s="51" t="e">
        <f t="shared" si="25"/>
        <v>#DIV/0!</v>
      </c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>
        <f t="shared" si="26"/>
        <v>0</v>
      </c>
      <c r="BJ95" s="51" t="e">
        <f t="shared" si="27"/>
        <v>#DIV/0!</v>
      </c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</row>
    <row r="96" spans="1:79" s="3" customFormat="1" ht="21.75" customHeight="1">
      <c r="A96" s="5"/>
      <c r="B96" s="2"/>
      <c r="C96" s="2" t="s">
        <v>209</v>
      </c>
      <c r="D96" s="2" t="s">
        <v>185</v>
      </c>
      <c r="E96" s="2" t="s">
        <v>181</v>
      </c>
      <c r="F96" s="2">
        <v>37</v>
      </c>
      <c r="G96" s="2">
        <v>4</v>
      </c>
      <c r="H96" s="110"/>
      <c r="I96" s="6"/>
      <c r="J96" s="110"/>
      <c r="K96" s="6"/>
      <c r="L96" s="110"/>
      <c r="M96" s="6"/>
      <c r="N96" s="6">
        <f t="shared" si="14"/>
        <v>0</v>
      </c>
      <c r="O96" s="6">
        <f t="shared" si="15"/>
        <v>0</v>
      </c>
      <c r="P96" s="110"/>
      <c r="Q96" s="6"/>
      <c r="R96" s="110"/>
      <c r="S96" s="6"/>
      <c r="T96" s="110"/>
      <c r="U96" s="6"/>
      <c r="V96" s="110"/>
      <c r="W96" s="6"/>
      <c r="X96" s="110"/>
      <c r="Y96" s="6"/>
      <c r="Z96" s="110"/>
      <c r="AA96" s="6"/>
      <c r="AB96" s="6">
        <f t="shared" si="16"/>
        <v>0</v>
      </c>
      <c r="AC96" s="6">
        <f t="shared" si="17"/>
        <v>0</v>
      </c>
      <c r="AD96" s="5"/>
      <c r="AE96" s="6"/>
      <c r="AF96" s="5"/>
      <c r="AG96" s="6"/>
      <c r="AH96" s="6"/>
      <c r="AI96" s="6"/>
      <c r="AJ96" s="6"/>
      <c r="AK96" s="6"/>
      <c r="AL96" s="5">
        <f t="shared" si="18"/>
        <v>0</v>
      </c>
      <c r="AM96" s="5">
        <f t="shared" si="19"/>
        <v>0</v>
      </c>
      <c r="AN96" s="5"/>
      <c r="AO96" s="5"/>
      <c r="AP96" s="5"/>
      <c r="AQ96" s="5">
        <f t="shared" si="20"/>
        <v>0</v>
      </c>
      <c r="AR96" s="50"/>
      <c r="AS96" s="58"/>
      <c r="AT96" s="5">
        <f t="shared" si="21"/>
        <v>0</v>
      </c>
      <c r="AU96" s="5">
        <f t="shared" si="22"/>
        <v>0</v>
      </c>
      <c r="AV96" s="5">
        <f t="shared" si="23"/>
        <v>0</v>
      </c>
      <c r="AW96" s="5">
        <f t="shared" si="24"/>
        <v>0</v>
      </c>
      <c r="AX96" s="51" t="e">
        <f t="shared" si="25"/>
        <v>#DIV/0!</v>
      </c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>
        <f t="shared" si="26"/>
        <v>0</v>
      </c>
      <c r="BJ96" s="51" t="e">
        <f t="shared" si="27"/>
        <v>#DIV/0!</v>
      </c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</row>
    <row r="97" spans="1:79" s="3" customFormat="1" ht="21.75" customHeight="1">
      <c r="A97" s="5"/>
      <c r="B97" s="2"/>
      <c r="C97" s="2" t="s">
        <v>200</v>
      </c>
      <c r="D97" s="2" t="s">
        <v>183</v>
      </c>
      <c r="E97" s="2" t="s">
        <v>181</v>
      </c>
      <c r="F97" s="2">
        <v>24</v>
      </c>
      <c r="G97" s="2">
        <v>1</v>
      </c>
      <c r="H97" s="110"/>
      <c r="I97" s="6"/>
      <c r="J97" s="110"/>
      <c r="K97" s="6"/>
      <c r="L97" s="110"/>
      <c r="M97" s="6"/>
      <c r="N97" s="6">
        <f t="shared" si="14"/>
        <v>0</v>
      </c>
      <c r="O97" s="6">
        <f t="shared" si="15"/>
        <v>0</v>
      </c>
      <c r="P97" s="110"/>
      <c r="Q97" s="6"/>
      <c r="R97" s="110"/>
      <c r="S97" s="6"/>
      <c r="T97" s="110"/>
      <c r="U97" s="6"/>
      <c r="V97" s="110"/>
      <c r="W97" s="6"/>
      <c r="X97" s="110"/>
      <c r="Y97" s="6"/>
      <c r="Z97" s="110"/>
      <c r="AA97" s="6"/>
      <c r="AB97" s="6">
        <f t="shared" si="16"/>
        <v>0</v>
      </c>
      <c r="AC97" s="6">
        <f t="shared" si="17"/>
        <v>0</v>
      </c>
      <c r="AD97" s="5"/>
      <c r="AE97" s="6"/>
      <c r="AF97" s="5"/>
      <c r="AG97" s="6"/>
      <c r="AH97" s="6"/>
      <c r="AI97" s="6"/>
      <c r="AJ97" s="6"/>
      <c r="AK97" s="6"/>
      <c r="AL97" s="5">
        <f t="shared" si="18"/>
        <v>0</v>
      </c>
      <c r="AM97" s="5">
        <f t="shared" si="19"/>
        <v>0</v>
      </c>
      <c r="AN97" s="5"/>
      <c r="AO97" s="5"/>
      <c r="AP97" s="5"/>
      <c r="AQ97" s="5">
        <f t="shared" si="20"/>
        <v>0</v>
      </c>
      <c r="AR97" s="50"/>
      <c r="AS97" s="58"/>
      <c r="AT97" s="5">
        <f t="shared" si="21"/>
        <v>0</v>
      </c>
      <c r="AU97" s="5">
        <f t="shared" si="22"/>
        <v>0</v>
      </c>
      <c r="AV97" s="5">
        <f t="shared" si="23"/>
        <v>0</v>
      </c>
      <c r="AW97" s="5">
        <f t="shared" si="24"/>
        <v>0</v>
      </c>
      <c r="AX97" s="51" t="e">
        <f t="shared" si="25"/>
        <v>#DIV/0!</v>
      </c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>
        <f t="shared" si="26"/>
        <v>0</v>
      </c>
      <c r="BJ97" s="51" t="e">
        <f t="shared" si="27"/>
        <v>#DIV/0!</v>
      </c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</row>
    <row r="98" spans="1:79" s="3" customFormat="1" ht="21.75" customHeight="1">
      <c r="A98" s="5"/>
      <c r="B98" s="2"/>
      <c r="C98" s="2" t="s">
        <v>197</v>
      </c>
      <c r="D98" s="2" t="s">
        <v>183</v>
      </c>
      <c r="E98" s="2" t="s">
        <v>181</v>
      </c>
      <c r="F98" s="2">
        <v>5</v>
      </c>
      <c r="G98" s="2">
        <v>2</v>
      </c>
      <c r="H98" s="110"/>
      <c r="I98" s="6"/>
      <c r="J98" s="110"/>
      <c r="K98" s="6"/>
      <c r="L98" s="110"/>
      <c r="M98" s="6"/>
      <c r="N98" s="6">
        <f t="shared" si="14"/>
        <v>0</v>
      </c>
      <c r="O98" s="6">
        <f t="shared" si="15"/>
        <v>0</v>
      </c>
      <c r="P98" s="110"/>
      <c r="Q98" s="6"/>
      <c r="R98" s="110"/>
      <c r="S98" s="6"/>
      <c r="T98" s="110"/>
      <c r="U98" s="6"/>
      <c r="V98" s="110"/>
      <c r="W98" s="6"/>
      <c r="X98" s="110"/>
      <c r="Y98" s="6"/>
      <c r="Z98" s="110"/>
      <c r="AA98" s="6"/>
      <c r="AB98" s="6">
        <f t="shared" si="16"/>
        <v>0</v>
      </c>
      <c r="AC98" s="6">
        <f t="shared" si="17"/>
        <v>0</v>
      </c>
      <c r="AD98" s="5"/>
      <c r="AE98" s="6"/>
      <c r="AF98" s="5"/>
      <c r="AG98" s="6"/>
      <c r="AH98" s="6"/>
      <c r="AI98" s="6"/>
      <c r="AJ98" s="6"/>
      <c r="AK98" s="6"/>
      <c r="AL98" s="5">
        <f t="shared" si="18"/>
        <v>0</v>
      </c>
      <c r="AM98" s="5">
        <f t="shared" si="19"/>
        <v>0</v>
      </c>
      <c r="AN98" s="5"/>
      <c r="AO98" s="5"/>
      <c r="AP98" s="5"/>
      <c r="AQ98" s="5">
        <f t="shared" si="20"/>
        <v>0</v>
      </c>
      <c r="AR98" s="50"/>
      <c r="AS98" s="58"/>
      <c r="AT98" s="5">
        <f t="shared" si="21"/>
        <v>0</v>
      </c>
      <c r="AU98" s="5">
        <f t="shared" si="22"/>
        <v>0</v>
      </c>
      <c r="AV98" s="5">
        <f t="shared" si="23"/>
        <v>0</v>
      </c>
      <c r="AW98" s="5">
        <f t="shared" si="24"/>
        <v>0</v>
      </c>
      <c r="AX98" s="51" t="e">
        <f t="shared" si="25"/>
        <v>#DIV/0!</v>
      </c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>
        <f t="shared" si="26"/>
        <v>0</v>
      </c>
      <c r="BJ98" s="51" t="e">
        <f t="shared" si="27"/>
        <v>#DIV/0!</v>
      </c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</row>
    <row r="99" spans="1:79" s="3" customFormat="1" ht="21.75" customHeight="1">
      <c r="A99" s="5"/>
      <c r="B99" s="2"/>
      <c r="C99" s="2" t="s">
        <v>193</v>
      </c>
      <c r="D99" s="2" t="s">
        <v>183</v>
      </c>
      <c r="E99" s="2" t="s">
        <v>181</v>
      </c>
      <c r="F99" s="2">
        <v>25</v>
      </c>
      <c r="G99" s="2">
        <v>1</v>
      </c>
      <c r="H99" s="110"/>
      <c r="I99" s="6"/>
      <c r="J99" s="110"/>
      <c r="K99" s="6"/>
      <c r="L99" s="110"/>
      <c r="M99" s="6"/>
      <c r="N99" s="6">
        <f t="shared" si="14"/>
        <v>0</v>
      </c>
      <c r="O99" s="6">
        <f t="shared" si="15"/>
        <v>0</v>
      </c>
      <c r="P99" s="110"/>
      <c r="Q99" s="6"/>
      <c r="R99" s="110"/>
      <c r="S99" s="6"/>
      <c r="T99" s="110"/>
      <c r="U99" s="6"/>
      <c r="V99" s="110"/>
      <c r="W99" s="6"/>
      <c r="X99" s="110"/>
      <c r="Y99" s="6"/>
      <c r="Z99" s="110"/>
      <c r="AA99" s="6"/>
      <c r="AB99" s="6">
        <f t="shared" si="16"/>
        <v>0</v>
      </c>
      <c r="AC99" s="6">
        <f t="shared" si="17"/>
        <v>0</v>
      </c>
      <c r="AD99" s="5"/>
      <c r="AE99" s="6"/>
      <c r="AF99" s="5"/>
      <c r="AG99" s="6"/>
      <c r="AH99" s="6"/>
      <c r="AI99" s="6"/>
      <c r="AJ99" s="6"/>
      <c r="AK99" s="6"/>
      <c r="AL99" s="5">
        <f t="shared" si="18"/>
        <v>0</v>
      </c>
      <c r="AM99" s="5">
        <f t="shared" si="19"/>
        <v>0</v>
      </c>
      <c r="AN99" s="5"/>
      <c r="AO99" s="5"/>
      <c r="AP99" s="5"/>
      <c r="AQ99" s="5">
        <f t="shared" si="20"/>
        <v>0</v>
      </c>
      <c r="AR99" s="50"/>
      <c r="AS99" s="58"/>
      <c r="AT99" s="5">
        <f t="shared" si="21"/>
        <v>0</v>
      </c>
      <c r="AU99" s="5">
        <f t="shared" si="22"/>
        <v>0</v>
      </c>
      <c r="AV99" s="5">
        <f t="shared" si="23"/>
        <v>0</v>
      </c>
      <c r="AW99" s="5">
        <f t="shared" si="24"/>
        <v>0</v>
      </c>
      <c r="AX99" s="51" t="e">
        <f t="shared" si="25"/>
        <v>#DIV/0!</v>
      </c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>
        <f t="shared" si="26"/>
        <v>0</v>
      </c>
      <c r="BJ99" s="51" t="e">
        <f t="shared" si="27"/>
        <v>#DIV/0!</v>
      </c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</row>
    <row r="100" spans="1:79" s="3" customFormat="1" ht="21.75" customHeight="1">
      <c r="A100" s="5"/>
      <c r="B100" s="2"/>
      <c r="C100" s="2" t="s">
        <v>96</v>
      </c>
      <c r="D100" s="2" t="s">
        <v>183</v>
      </c>
      <c r="E100" s="2" t="s">
        <v>181</v>
      </c>
      <c r="F100" s="2">
        <v>16</v>
      </c>
      <c r="G100" s="2">
        <v>1</v>
      </c>
      <c r="H100" s="110"/>
      <c r="I100" s="6"/>
      <c r="J100" s="110"/>
      <c r="K100" s="6"/>
      <c r="L100" s="110"/>
      <c r="M100" s="6"/>
      <c r="N100" s="6">
        <f t="shared" si="14"/>
        <v>0</v>
      </c>
      <c r="O100" s="6">
        <f t="shared" si="15"/>
        <v>0</v>
      </c>
      <c r="P100" s="110"/>
      <c r="Q100" s="6"/>
      <c r="R100" s="110"/>
      <c r="S100" s="6"/>
      <c r="T100" s="110"/>
      <c r="U100" s="6"/>
      <c r="V100" s="110"/>
      <c r="W100" s="6"/>
      <c r="X100" s="110"/>
      <c r="Y100" s="6"/>
      <c r="Z100" s="110"/>
      <c r="AA100" s="6"/>
      <c r="AB100" s="6">
        <f t="shared" si="16"/>
        <v>0</v>
      </c>
      <c r="AC100" s="6">
        <f t="shared" si="17"/>
        <v>0</v>
      </c>
      <c r="AD100" s="5"/>
      <c r="AE100" s="6"/>
      <c r="AF100" s="5"/>
      <c r="AG100" s="6"/>
      <c r="AH100" s="6"/>
      <c r="AI100" s="6"/>
      <c r="AJ100" s="6"/>
      <c r="AK100" s="6"/>
      <c r="AL100" s="5">
        <f t="shared" si="18"/>
        <v>0</v>
      </c>
      <c r="AM100" s="5">
        <f t="shared" si="19"/>
        <v>0</v>
      </c>
      <c r="AN100" s="5"/>
      <c r="AO100" s="5"/>
      <c r="AP100" s="5"/>
      <c r="AQ100" s="5">
        <f t="shared" si="20"/>
        <v>0</v>
      </c>
      <c r="AR100" s="50"/>
      <c r="AS100" s="58"/>
      <c r="AT100" s="5">
        <f t="shared" si="21"/>
        <v>0</v>
      </c>
      <c r="AU100" s="5">
        <f t="shared" si="22"/>
        <v>0</v>
      </c>
      <c r="AV100" s="5">
        <f t="shared" si="23"/>
        <v>0</v>
      </c>
      <c r="AW100" s="5">
        <f t="shared" si="24"/>
        <v>0</v>
      </c>
      <c r="AX100" s="51" t="e">
        <f t="shared" si="25"/>
        <v>#DIV/0!</v>
      </c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>
        <f t="shared" si="26"/>
        <v>0</v>
      </c>
      <c r="BJ100" s="51" t="e">
        <f t="shared" si="27"/>
        <v>#DIV/0!</v>
      </c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</row>
    <row r="101" spans="1:79" s="3" customFormat="1" ht="21.75" customHeight="1">
      <c r="A101" s="5"/>
      <c r="B101" s="2"/>
      <c r="C101" s="2" t="s">
        <v>185</v>
      </c>
      <c r="D101" s="2" t="s">
        <v>185</v>
      </c>
      <c r="E101" s="2" t="s">
        <v>181</v>
      </c>
      <c r="F101" s="2">
        <v>20</v>
      </c>
      <c r="G101" s="2">
        <v>4</v>
      </c>
      <c r="H101" s="110"/>
      <c r="I101" s="6"/>
      <c r="J101" s="110"/>
      <c r="K101" s="6"/>
      <c r="L101" s="110"/>
      <c r="M101" s="6"/>
      <c r="N101" s="6">
        <f t="shared" si="14"/>
        <v>0</v>
      </c>
      <c r="O101" s="6">
        <f t="shared" si="15"/>
        <v>0</v>
      </c>
      <c r="P101" s="110"/>
      <c r="Q101" s="6"/>
      <c r="R101" s="110"/>
      <c r="S101" s="6"/>
      <c r="T101" s="110"/>
      <c r="U101" s="6"/>
      <c r="V101" s="110"/>
      <c r="W101" s="6"/>
      <c r="X101" s="110"/>
      <c r="Y101" s="6"/>
      <c r="Z101" s="110"/>
      <c r="AA101" s="6"/>
      <c r="AB101" s="6">
        <f t="shared" si="16"/>
        <v>0</v>
      </c>
      <c r="AC101" s="6">
        <f t="shared" si="17"/>
        <v>0</v>
      </c>
      <c r="AD101" s="5"/>
      <c r="AE101" s="6"/>
      <c r="AF101" s="5"/>
      <c r="AG101" s="6"/>
      <c r="AH101" s="6"/>
      <c r="AI101" s="6"/>
      <c r="AJ101" s="6"/>
      <c r="AK101" s="6"/>
      <c r="AL101" s="5">
        <f t="shared" si="18"/>
        <v>0</v>
      </c>
      <c r="AM101" s="5">
        <f t="shared" si="19"/>
        <v>0</v>
      </c>
      <c r="AN101" s="5"/>
      <c r="AO101" s="5"/>
      <c r="AP101" s="5"/>
      <c r="AQ101" s="5">
        <f t="shared" si="20"/>
        <v>0</v>
      </c>
      <c r="AR101" s="50"/>
      <c r="AS101" s="58"/>
      <c r="AT101" s="5">
        <f t="shared" si="21"/>
        <v>0</v>
      </c>
      <c r="AU101" s="5">
        <f t="shared" si="22"/>
        <v>0</v>
      </c>
      <c r="AV101" s="5">
        <f t="shared" si="23"/>
        <v>0</v>
      </c>
      <c r="AW101" s="5">
        <f t="shared" si="24"/>
        <v>0</v>
      </c>
      <c r="AX101" s="51" t="e">
        <f t="shared" si="25"/>
        <v>#DIV/0!</v>
      </c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>
        <f t="shared" si="26"/>
        <v>0</v>
      </c>
      <c r="BJ101" s="51" t="e">
        <f t="shared" si="27"/>
        <v>#DIV/0!</v>
      </c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</row>
    <row r="102" spans="1:79" s="3" customFormat="1" ht="21.75" customHeight="1">
      <c r="A102" s="5"/>
      <c r="B102" s="2"/>
      <c r="C102" s="2" t="s">
        <v>200</v>
      </c>
      <c r="D102" s="2" t="s">
        <v>183</v>
      </c>
      <c r="E102" s="2" t="s">
        <v>181</v>
      </c>
      <c r="F102" s="2">
        <v>27</v>
      </c>
      <c r="G102" s="2">
        <v>1</v>
      </c>
      <c r="H102" s="110"/>
      <c r="I102" s="6"/>
      <c r="J102" s="110"/>
      <c r="K102" s="6"/>
      <c r="L102" s="110"/>
      <c r="M102" s="6"/>
      <c r="N102" s="6">
        <f t="shared" si="14"/>
        <v>0</v>
      </c>
      <c r="O102" s="6">
        <f t="shared" si="15"/>
        <v>0</v>
      </c>
      <c r="P102" s="110"/>
      <c r="Q102" s="6"/>
      <c r="R102" s="110"/>
      <c r="S102" s="6"/>
      <c r="T102" s="110"/>
      <c r="U102" s="6"/>
      <c r="V102" s="110"/>
      <c r="W102" s="6"/>
      <c r="X102" s="110"/>
      <c r="Y102" s="6"/>
      <c r="Z102" s="110"/>
      <c r="AA102" s="6"/>
      <c r="AB102" s="6">
        <f t="shared" si="16"/>
        <v>0</v>
      </c>
      <c r="AC102" s="6">
        <f t="shared" si="17"/>
        <v>0</v>
      </c>
      <c r="AD102" s="5"/>
      <c r="AE102" s="6"/>
      <c r="AF102" s="5"/>
      <c r="AG102" s="6"/>
      <c r="AH102" s="6"/>
      <c r="AI102" s="6"/>
      <c r="AJ102" s="6"/>
      <c r="AK102" s="6"/>
      <c r="AL102" s="5">
        <f t="shared" si="18"/>
        <v>0</v>
      </c>
      <c r="AM102" s="5">
        <f t="shared" si="19"/>
        <v>0</v>
      </c>
      <c r="AN102" s="5"/>
      <c r="AO102" s="5"/>
      <c r="AP102" s="5"/>
      <c r="AQ102" s="5">
        <f t="shared" si="20"/>
        <v>0</v>
      </c>
      <c r="AR102" s="50"/>
      <c r="AS102" s="58"/>
      <c r="AT102" s="5">
        <f t="shared" si="21"/>
        <v>0</v>
      </c>
      <c r="AU102" s="5">
        <f t="shared" si="22"/>
        <v>0</v>
      </c>
      <c r="AV102" s="5">
        <f t="shared" si="23"/>
        <v>0</v>
      </c>
      <c r="AW102" s="5">
        <f t="shared" si="24"/>
        <v>0</v>
      </c>
      <c r="AX102" s="51" t="e">
        <f t="shared" si="25"/>
        <v>#DIV/0!</v>
      </c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>
        <f t="shared" si="26"/>
        <v>0</v>
      </c>
      <c r="BJ102" s="51" t="e">
        <f t="shared" si="27"/>
        <v>#DIV/0!</v>
      </c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</row>
    <row r="103" spans="1:79" s="3" customFormat="1" ht="21.75" customHeight="1">
      <c r="A103" s="5"/>
      <c r="B103" s="2"/>
      <c r="C103" s="2" t="s">
        <v>194</v>
      </c>
      <c r="D103" s="2" t="s">
        <v>183</v>
      </c>
      <c r="E103" s="2" t="s">
        <v>181</v>
      </c>
      <c r="F103" s="2">
        <v>10</v>
      </c>
      <c r="G103" s="2">
        <v>1</v>
      </c>
      <c r="H103" s="110"/>
      <c r="I103" s="6"/>
      <c r="J103" s="110"/>
      <c r="K103" s="6"/>
      <c r="L103" s="110"/>
      <c r="M103" s="6"/>
      <c r="N103" s="6">
        <f t="shared" si="14"/>
        <v>0</v>
      </c>
      <c r="O103" s="6">
        <f t="shared" si="15"/>
        <v>0</v>
      </c>
      <c r="P103" s="110"/>
      <c r="Q103" s="6"/>
      <c r="R103" s="110"/>
      <c r="S103" s="6"/>
      <c r="T103" s="110"/>
      <c r="U103" s="6"/>
      <c r="V103" s="110"/>
      <c r="W103" s="6"/>
      <c r="X103" s="110"/>
      <c r="Y103" s="6"/>
      <c r="Z103" s="110"/>
      <c r="AA103" s="6"/>
      <c r="AB103" s="6">
        <f t="shared" si="16"/>
        <v>0</v>
      </c>
      <c r="AC103" s="6">
        <f t="shared" si="17"/>
        <v>0</v>
      </c>
      <c r="AD103" s="5"/>
      <c r="AE103" s="6"/>
      <c r="AF103" s="5"/>
      <c r="AG103" s="6"/>
      <c r="AH103" s="6"/>
      <c r="AI103" s="6"/>
      <c r="AJ103" s="6"/>
      <c r="AK103" s="6"/>
      <c r="AL103" s="5">
        <f t="shared" si="18"/>
        <v>0</v>
      </c>
      <c r="AM103" s="5">
        <f t="shared" si="19"/>
        <v>0</v>
      </c>
      <c r="AN103" s="5"/>
      <c r="AO103" s="5"/>
      <c r="AP103" s="5"/>
      <c r="AQ103" s="5">
        <f t="shared" si="20"/>
        <v>0</v>
      </c>
      <c r="AR103" s="50"/>
      <c r="AS103" s="58"/>
      <c r="AT103" s="5">
        <f t="shared" si="21"/>
        <v>0</v>
      </c>
      <c r="AU103" s="5">
        <f t="shared" si="22"/>
        <v>0</v>
      </c>
      <c r="AV103" s="5">
        <f t="shared" si="23"/>
        <v>0</v>
      </c>
      <c r="AW103" s="5">
        <f t="shared" si="24"/>
        <v>0</v>
      </c>
      <c r="AX103" s="51" t="e">
        <f t="shared" si="25"/>
        <v>#DIV/0!</v>
      </c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>
        <f t="shared" si="26"/>
        <v>0</v>
      </c>
      <c r="BJ103" s="51" t="e">
        <f t="shared" si="27"/>
        <v>#DIV/0!</v>
      </c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</row>
    <row r="104" spans="1:79" s="3" customFormat="1" ht="21.75" customHeight="1">
      <c r="A104" s="5"/>
      <c r="B104" s="2"/>
      <c r="C104" s="2" t="s">
        <v>210</v>
      </c>
      <c r="D104" s="2" t="s">
        <v>184</v>
      </c>
      <c r="E104" s="2" t="s">
        <v>181</v>
      </c>
      <c r="F104" s="2">
        <v>33</v>
      </c>
      <c r="G104" s="2">
        <v>4</v>
      </c>
      <c r="H104" s="110"/>
      <c r="I104" s="6"/>
      <c r="J104" s="110"/>
      <c r="K104" s="6"/>
      <c r="L104" s="110"/>
      <c r="M104" s="6"/>
      <c r="N104" s="6">
        <f t="shared" si="14"/>
        <v>0</v>
      </c>
      <c r="O104" s="6">
        <f t="shared" si="15"/>
        <v>0</v>
      </c>
      <c r="P104" s="110"/>
      <c r="Q104" s="6"/>
      <c r="R104" s="110"/>
      <c r="S104" s="6"/>
      <c r="T104" s="110"/>
      <c r="U104" s="6"/>
      <c r="V104" s="110"/>
      <c r="W104" s="6"/>
      <c r="X104" s="110"/>
      <c r="Y104" s="6"/>
      <c r="Z104" s="110"/>
      <c r="AA104" s="6"/>
      <c r="AB104" s="6">
        <f t="shared" si="16"/>
        <v>0</v>
      </c>
      <c r="AC104" s="6">
        <f t="shared" si="17"/>
        <v>0</v>
      </c>
      <c r="AD104" s="5"/>
      <c r="AE104" s="6"/>
      <c r="AF104" s="5"/>
      <c r="AG104" s="6"/>
      <c r="AH104" s="6"/>
      <c r="AI104" s="6"/>
      <c r="AJ104" s="6"/>
      <c r="AK104" s="6"/>
      <c r="AL104" s="5">
        <f t="shared" si="18"/>
        <v>0</v>
      </c>
      <c r="AM104" s="5">
        <f t="shared" si="19"/>
        <v>0</v>
      </c>
      <c r="AN104" s="5"/>
      <c r="AO104" s="5"/>
      <c r="AP104" s="5"/>
      <c r="AQ104" s="5">
        <f t="shared" si="20"/>
        <v>0</v>
      </c>
      <c r="AR104" s="50"/>
      <c r="AS104" s="58"/>
      <c r="AT104" s="5">
        <f t="shared" si="21"/>
        <v>0</v>
      </c>
      <c r="AU104" s="5">
        <f t="shared" si="22"/>
        <v>0</v>
      </c>
      <c r="AV104" s="5">
        <f t="shared" si="23"/>
        <v>0</v>
      </c>
      <c r="AW104" s="5">
        <f t="shared" si="24"/>
        <v>0</v>
      </c>
      <c r="AX104" s="51" t="e">
        <f t="shared" si="25"/>
        <v>#DIV/0!</v>
      </c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>
        <f t="shared" si="26"/>
        <v>0</v>
      </c>
      <c r="BJ104" s="51" t="e">
        <f t="shared" si="27"/>
        <v>#DIV/0!</v>
      </c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</row>
    <row r="105" spans="1:79" s="3" customFormat="1" ht="21.75" customHeight="1">
      <c r="A105" s="5"/>
      <c r="B105" s="2"/>
      <c r="C105" s="2" t="s">
        <v>200</v>
      </c>
      <c r="D105" s="2" t="s">
        <v>183</v>
      </c>
      <c r="E105" s="2" t="s">
        <v>181</v>
      </c>
      <c r="F105" s="2">
        <v>30</v>
      </c>
      <c r="G105" s="2">
        <v>1</v>
      </c>
      <c r="H105" s="110"/>
      <c r="I105" s="6"/>
      <c r="J105" s="110"/>
      <c r="K105" s="6"/>
      <c r="L105" s="110"/>
      <c r="M105" s="6"/>
      <c r="N105" s="6">
        <f t="shared" si="14"/>
        <v>0</v>
      </c>
      <c r="O105" s="6">
        <f t="shared" si="15"/>
        <v>0</v>
      </c>
      <c r="P105" s="110"/>
      <c r="Q105" s="6"/>
      <c r="R105" s="110"/>
      <c r="S105" s="6"/>
      <c r="T105" s="110"/>
      <c r="U105" s="6"/>
      <c r="V105" s="110"/>
      <c r="W105" s="6"/>
      <c r="X105" s="110"/>
      <c r="Y105" s="6"/>
      <c r="Z105" s="110"/>
      <c r="AA105" s="6"/>
      <c r="AB105" s="6">
        <f t="shared" si="16"/>
        <v>0</v>
      </c>
      <c r="AC105" s="6">
        <f t="shared" si="17"/>
        <v>0</v>
      </c>
      <c r="AD105" s="5"/>
      <c r="AE105" s="6"/>
      <c r="AF105" s="5"/>
      <c r="AG105" s="6"/>
      <c r="AH105" s="6"/>
      <c r="AI105" s="6"/>
      <c r="AJ105" s="6"/>
      <c r="AK105" s="6"/>
      <c r="AL105" s="5">
        <f t="shared" si="18"/>
        <v>0</v>
      </c>
      <c r="AM105" s="5">
        <f t="shared" si="19"/>
        <v>0</v>
      </c>
      <c r="AN105" s="5"/>
      <c r="AO105" s="5"/>
      <c r="AP105" s="5"/>
      <c r="AQ105" s="5">
        <f t="shared" si="20"/>
        <v>0</v>
      </c>
      <c r="AR105" s="50"/>
      <c r="AS105" s="58"/>
      <c r="AT105" s="5">
        <f t="shared" si="21"/>
        <v>0</v>
      </c>
      <c r="AU105" s="5">
        <f t="shared" si="22"/>
        <v>0</v>
      </c>
      <c r="AV105" s="5">
        <f t="shared" si="23"/>
        <v>0</v>
      </c>
      <c r="AW105" s="5">
        <f t="shared" si="24"/>
        <v>0</v>
      </c>
      <c r="AX105" s="51" t="e">
        <f t="shared" si="25"/>
        <v>#DIV/0!</v>
      </c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>
        <f t="shared" si="26"/>
        <v>0</v>
      </c>
      <c r="BJ105" s="51" t="e">
        <f t="shared" si="27"/>
        <v>#DIV/0!</v>
      </c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</row>
    <row r="106" spans="1:79" s="3" customFormat="1" ht="21.75" customHeight="1">
      <c r="A106" s="5"/>
      <c r="B106" s="2"/>
      <c r="C106" s="2" t="s">
        <v>185</v>
      </c>
      <c r="D106" s="2" t="s">
        <v>185</v>
      </c>
      <c r="E106" s="2" t="s">
        <v>181</v>
      </c>
      <c r="F106" s="2">
        <v>28</v>
      </c>
      <c r="G106" s="2">
        <v>1</v>
      </c>
      <c r="H106" s="110"/>
      <c r="I106" s="6"/>
      <c r="J106" s="110"/>
      <c r="K106" s="6"/>
      <c r="L106" s="110"/>
      <c r="M106" s="6"/>
      <c r="N106" s="6">
        <f t="shared" si="14"/>
        <v>0</v>
      </c>
      <c r="O106" s="6">
        <f t="shared" si="15"/>
        <v>0</v>
      </c>
      <c r="P106" s="110"/>
      <c r="Q106" s="6"/>
      <c r="R106" s="110"/>
      <c r="S106" s="6"/>
      <c r="T106" s="110"/>
      <c r="U106" s="6"/>
      <c r="V106" s="110"/>
      <c r="W106" s="6"/>
      <c r="X106" s="110"/>
      <c r="Y106" s="6"/>
      <c r="Z106" s="110"/>
      <c r="AA106" s="6"/>
      <c r="AB106" s="6">
        <f t="shared" si="16"/>
        <v>0</v>
      </c>
      <c r="AC106" s="6">
        <f t="shared" si="17"/>
        <v>0</v>
      </c>
      <c r="AD106" s="5"/>
      <c r="AE106" s="6"/>
      <c r="AF106" s="5"/>
      <c r="AG106" s="6"/>
      <c r="AH106" s="6"/>
      <c r="AI106" s="6"/>
      <c r="AJ106" s="6"/>
      <c r="AK106" s="6"/>
      <c r="AL106" s="5">
        <f t="shared" si="18"/>
        <v>0</v>
      </c>
      <c r="AM106" s="5">
        <f t="shared" si="19"/>
        <v>0</v>
      </c>
      <c r="AN106" s="5"/>
      <c r="AO106" s="5"/>
      <c r="AP106" s="5"/>
      <c r="AQ106" s="5">
        <f t="shared" si="20"/>
        <v>0</v>
      </c>
      <c r="AR106" s="50"/>
      <c r="AS106" s="58"/>
      <c r="AT106" s="5">
        <f t="shared" si="21"/>
        <v>0</v>
      </c>
      <c r="AU106" s="5">
        <f t="shared" si="22"/>
        <v>0</v>
      </c>
      <c r="AV106" s="5">
        <f t="shared" si="23"/>
        <v>0</v>
      </c>
      <c r="AW106" s="5">
        <f t="shared" si="24"/>
        <v>0</v>
      </c>
      <c r="AX106" s="51" t="e">
        <f t="shared" si="25"/>
        <v>#DIV/0!</v>
      </c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>
        <f t="shared" si="26"/>
        <v>0</v>
      </c>
      <c r="BJ106" s="51" t="e">
        <f t="shared" si="27"/>
        <v>#DIV/0!</v>
      </c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</row>
    <row r="107" spans="1:79" s="3" customFormat="1" ht="21.75" customHeight="1">
      <c r="A107" s="5"/>
      <c r="B107" s="2"/>
      <c r="C107" s="2" t="s">
        <v>187</v>
      </c>
      <c r="D107" s="2" t="s">
        <v>183</v>
      </c>
      <c r="E107" s="2" t="s">
        <v>181</v>
      </c>
      <c r="F107" s="2">
        <v>25</v>
      </c>
      <c r="G107" s="2">
        <v>4</v>
      </c>
      <c r="H107" s="110"/>
      <c r="I107" s="6"/>
      <c r="J107" s="110"/>
      <c r="K107" s="6"/>
      <c r="L107" s="110"/>
      <c r="M107" s="6"/>
      <c r="N107" s="6">
        <f t="shared" si="14"/>
        <v>0</v>
      </c>
      <c r="O107" s="6">
        <f t="shared" si="15"/>
        <v>0</v>
      </c>
      <c r="P107" s="110"/>
      <c r="Q107" s="6"/>
      <c r="R107" s="110"/>
      <c r="S107" s="6"/>
      <c r="T107" s="110"/>
      <c r="U107" s="6"/>
      <c r="V107" s="110"/>
      <c r="W107" s="6"/>
      <c r="X107" s="110"/>
      <c r="Y107" s="6"/>
      <c r="Z107" s="110"/>
      <c r="AA107" s="6"/>
      <c r="AB107" s="6">
        <f t="shared" si="16"/>
        <v>0</v>
      </c>
      <c r="AC107" s="6">
        <f t="shared" si="17"/>
        <v>0</v>
      </c>
      <c r="AD107" s="5"/>
      <c r="AE107" s="6"/>
      <c r="AF107" s="5"/>
      <c r="AG107" s="6"/>
      <c r="AH107" s="6"/>
      <c r="AI107" s="6"/>
      <c r="AJ107" s="6"/>
      <c r="AK107" s="6"/>
      <c r="AL107" s="5">
        <f t="shared" si="18"/>
        <v>0</v>
      </c>
      <c r="AM107" s="5">
        <f t="shared" si="19"/>
        <v>0</v>
      </c>
      <c r="AN107" s="5"/>
      <c r="AO107" s="5"/>
      <c r="AP107" s="5"/>
      <c r="AQ107" s="5">
        <f t="shared" si="20"/>
        <v>0</v>
      </c>
      <c r="AR107" s="50"/>
      <c r="AS107" s="58"/>
      <c r="AT107" s="5">
        <f t="shared" si="21"/>
        <v>0</v>
      </c>
      <c r="AU107" s="5">
        <f t="shared" si="22"/>
        <v>0</v>
      </c>
      <c r="AV107" s="5">
        <f t="shared" si="23"/>
        <v>0</v>
      </c>
      <c r="AW107" s="5">
        <f t="shared" si="24"/>
        <v>0</v>
      </c>
      <c r="AX107" s="51" t="e">
        <f t="shared" si="25"/>
        <v>#DIV/0!</v>
      </c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>
        <f t="shared" si="26"/>
        <v>0</v>
      </c>
      <c r="BJ107" s="51" t="e">
        <f t="shared" si="27"/>
        <v>#DIV/0!</v>
      </c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</row>
    <row r="108" spans="1:79" s="3" customFormat="1" ht="21.75" customHeight="1">
      <c r="A108" s="5"/>
      <c r="B108" s="2"/>
      <c r="C108" s="2" t="s">
        <v>206</v>
      </c>
      <c r="D108" s="2" t="s">
        <v>185</v>
      </c>
      <c r="E108" s="2" t="s">
        <v>181</v>
      </c>
      <c r="F108" s="2">
        <v>32</v>
      </c>
      <c r="G108" s="2">
        <v>4</v>
      </c>
      <c r="H108" s="110"/>
      <c r="I108" s="6"/>
      <c r="J108" s="110"/>
      <c r="K108" s="6"/>
      <c r="L108" s="110"/>
      <c r="M108" s="6"/>
      <c r="N108" s="6">
        <f t="shared" si="14"/>
        <v>0</v>
      </c>
      <c r="O108" s="6">
        <f t="shared" si="15"/>
        <v>0</v>
      </c>
      <c r="P108" s="110"/>
      <c r="Q108" s="6"/>
      <c r="R108" s="110"/>
      <c r="S108" s="6"/>
      <c r="T108" s="110"/>
      <c r="U108" s="6"/>
      <c r="V108" s="110"/>
      <c r="W108" s="6"/>
      <c r="X108" s="110"/>
      <c r="Y108" s="6"/>
      <c r="Z108" s="110"/>
      <c r="AA108" s="6"/>
      <c r="AB108" s="6">
        <f t="shared" si="16"/>
        <v>0</v>
      </c>
      <c r="AC108" s="6">
        <f t="shared" si="17"/>
        <v>0</v>
      </c>
      <c r="AD108" s="5"/>
      <c r="AE108" s="6"/>
      <c r="AF108" s="5"/>
      <c r="AG108" s="6"/>
      <c r="AH108" s="6"/>
      <c r="AI108" s="6"/>
      <c r="AJ108" s="6"/>
      <c r="AK108" s="6"/>
      <c r="AL108" s="5">
        <f t="shared" si="18"/>
        <v>0</v>
      </c>
      <c r="AM108" s="5">
        <f t="shared" si="19"/>
        <v>0</v>
      </c>
      <c r="AN108" s="5"/>
      <c r="AO108" s="5"/>
      <c r="AP108" s="5"/>
      <c r="AQ108" s="5">
        <f t="shared" si="20"/>
        <v>0</v>
      </c>
      <c r="AR108" s="50"/>
      <c r="AS108" s="58"/>
      <c r="AT108" s="5">
        <f t="shared" si="21"/>
        <v>0</v>
      </c>
      <c r="AU108" s="5">
        <f t="shared" si="22"/>
        <v>0</v>
      </c>
      <c r="AV108" s="5">
        <f t="shared" si="23"/>
        <v>0</v>
      </c>
      <c r="AW108" s="5">
        <f t="shared" si="24"/>
        <v>0</v>
      </c>
      <c r="AX108" s="51" t="e">
        <f t="shared" si="25"/>
        <v>#DIV/0!</v>
      </c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>
        <f t="shared" si="26"/>
        <v>0</v>
      </c>
      <c r="BJ108" s="51" t="e">
        <f t="shared" si="27"/>
        <v>#DIV/0!</v>
      </c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</row>
    <row r="109" spans="1:79" s="3" customFormat="1" ht="21.75" customHeight="1">
      <c r="A109" s="5"/>
      <c r="B109" s="2"/>
      <c r="C109" s="2" t="s">
        <v>187</v>
      </c>
      <c r="D109" s="2" t="s">
        <v>183</v>
      </c>
      <c r="E109" s="2" t="s">
        <v>181</v>
      </c>
      <c r="F109" s="2">
        <v>17</v>
      </c>
      <c r="G109" s="2">
        <v>4</v>
      </c>
      <c r="H109" s="110"/>
      <c r="I109" s="6"/>
      <c r="J109" s="110"/>
      <c r="K109" s="6"/>
      <c r="L109" s="110"/>
      <c r="M109" s="6"/>
      <c r="N109" s="6">
        <f t="shared" si="14"/>
        <v>0</v>
      </c>
      <c r="O109" s="6">
        <f t="shared" si="15"/>
        <v>0</v>
      </c>
      <c r="P109" s="110"/>
      <c r="Q109" s="6"/>
      <c r="R109" s="110"/>
      <c r="S109" s="6"/>
      <c r="T109" s="110"/>
      <c r="U109" s="6"/>
      <c r="V109" s="110"/>
      <c r="W109" s="6"/>
      <c r="X109" s="110"/>
      <c r="Y109" s="6"/>
      <c r="Z109" s="110"/>
      <c r="AA109" s="6"/>
      <c r="AB109" s="6">
        <f t="shared" si="16"/>
        <v>0</v>
      </c>
      <c r="AC109" s="6">
        <f t="shared" si="17"/>
        <v>0</v>
      </c>
      <c r="AD109" s="5"/>
      <c r="AE109" s="6"/>
      <c r="AF109" s="5"/>
      <c r="AG109" s="6"/>
      <c r="AH109" s="6"/>
      <c r="AI109" s="6"/>
      <c r="AJ109" s="6"/>
      <c r="AK109" s="6"/>
      <c r="AL109" s="5">
        <f t="shared" si="18"/>
        <v>0</v>
      </c>
      <c r="AM109" s="5">
        <f t="shared" si="19"/>
        <v>0</v>
      </c>
      <c r="AN109" s="5"/>
      <c r="AO109" s="5"/>
      <c r="AP109" s="5"/>
      <c r="AQ109" s="5">
        <f t="shared" si="20"/>
        <v>0</v>
      </c>
      <c r="AR109" s="50"/>
      <c r="AS109" s="58"/>
      <c r="AT109" s="5">
        <f t="shared" si="21"/>
        <v>0</v>
      </c>
      <c r="AU109" s="5">
        <f t="shared" si="22"/>
        <v>0</v>
      </c>
      <c r="AV109" s="5">
        <f t="shared" si="23"/>
        <v>0</v>
      </c>
      <c r="AW109" s="5">
        <f t="shared" si="24"/>
        <v>0</v>
      </c>
      <c r="AX109" s="51" t="e">
        <f t="shared" si="25"/>
        <v>#DIV/0!</v>
      </c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>
        <f t="shared" si="26"/>
        <v>0</v>
      </c>
      <c r="BJ109" s="51" t="e">
        <f t="shared" si="27"/>
        <v>#DIV/0!</v>
      </c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</row>
    <row r="110" spans="1:79" s="3" customFormat="1" ht="21.75" customHeight="1">
      <c r="A110" s="5"/>
      <c r="B110" s="2"/>
      <c r="C110" s="2" t="s">
        <v>196</v>
      </c>
      <c r="D110" s="2" t="s">
        <v>183</v>
      </c>
      <c r="E110" s="2" t="s">
        <v>181</v>
      </c>
      <c r="F110" s="2">
        <v>12</v>
      </c>
      <c r="G110" s="2">
        <v>4</v>
      </c>
      <c r="H110" s="110"/>
      <c r="I110" s="6"/>
      <c r="J110" s="110"/>
      <c r="K110" s="6"/>
      <c r="L110" s="110"/>
      <c r="M110" s="6"/>
      <c r="N110" s="6">
        <f t="shared" si="14"/>
        <v>0</v>
      </c>
      <c r="O110" s="6">
        <f t="shared" si="15"/>
        <v>0</v>
      </c>
      <c r="P110" s="110"/>
      <c r="Q110" s="6"/>
      <c r="R110" s="110"/>
      <c r="S110" s="6"/>
      <c r="T110" s="110"/>
      <c r="U110" s="6"/>
      <c r="V110" s="110"/>
      <c r="W110" s="6"/>
      <c r="X110" s="110"/>
      <c r="Y110" s="6"/>
      <c r="Z110" s="110"/>
      <c r="AA110" s="6"/>
      <c r="AB110" s="6">
        <f t="shared" si="16"/>
        <v>0</v>
      </c>
      <c r="AC110" s="6">
        <f t="shared" si="17"/>
        <v>0</v>
      </c>
      <c r="AD110" s="5"/>
      <c r="AE110" s="6"/>
      <c r="AF110" s="5"/>
      <c r="AG110" s="6"/>
      <c r="AH110" s="6"/>
      <c r="AI110" s="6"/>
      <c r="AJ110" s="6"/>
      <c r="AK110" s="6"/>
      <c r="AL110" s="5">
        <f t="shared" si="18"/>
        <v>0</v>
      </c>
      <c r="AM110" s="5">
        <f t="shared" si="19"/>
        <v>0</v>
      </c>
      <c r="AN110" s="5"/>
      <c r="AO110" s="5"/>
      <c r="AP110" s="5"/>
      <c r="AQ110" s="5">
        <f t="shared" si="20"/>
        <v>0</v>
      </c>
      <c r="AR110" s="50"/>
      <c r="AS110" s="58"/>
      <c r="AT110" s="5">
        <f t="shared" si="21"/>
        <v>0</v>
      </c>
      <c r="AU110" s="5">
        <f t="shared" si="22"/>
        <v>0</v>
      </c>
      <c r="AV110" s="5">
        <f t="shared" si="23"/>
        <v>0</v>
      </c>
      <c r="AW110" s="5">
        <f t="shared" si="24"/>
        <v>0</v>
      </c>
      <c r="AX110" s="51" t="e">
        <f t="shared" si="25"/>
        <v>#DIV/0!</v>
      </c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>
        <f t="shared" si="26"/>
        <v>0</v>
      </c>
      <c r="BJ110" s="51" t="e">
        <f t="shared" si="27"/>
        <v>#DIV/0!</v>
      </c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</row>
    <row r="111" spans="1:79" s="3" customFormat="1" ht="21.75" customHeight="1">
      <c r="A111" s="5"/>
      <c r="B111" s="2"/>
      <c r="C111" s="2" t="s">
        <v>210</v>
      </c>
      <c r="D111" s="2" t="s">
        <v>184</v>
      </c>
      <c r="E111" s="2" t="s">
        <v>181</v>
      </c>
      <c r="F111" s="2">
        <v>35</v>
      </c>
      <c r="G111" s="2">
        <v>4</v>
      </c>
      <c r="H111" s="110"/>
      <c r="I111" s="6"/>
      <c r="J111" s="110"/>
      <c r="K111" s="6"/>
      <c r="L111" s="110"/>
      <c r="M111" s="6"/>
      <c r="N111" s="6">
        <f t="shared" si="14"/>
        <v>0</v>
      </c>
      <c r="O111" s="6">
        <f t="shared" si="15"/>
        <v>0</v>
      </c>
      <c r="P111" s="110"/>
      <c r="Q111" s="6"/>
      <c r="R111" s="110"/>
      <c r="S111" s="6"/>
      <c r="T111" s="110"/>
      <c r="U111" s="6"/>
      <c r="V111" s="110"/>
      <c r="W111" s="6"/>
      <c r="X111" s="110"/>
      <c r="Y111" s="6"/>
      <c r="Z111" s="110"/>
      <c r="AA111" s="6"/>
      <c r="AB111" s="6">
        <f t="shared" si="16"/>
        <v>0</v>
      </c>
      <c r="AC111" s="6">
        <f t="shared" si="17"/>
        <v>0</v>
      </c>
      <c r="AD111" s="5"/>
      <c r="AE111" s="6"/>
      <c r="AF111" s="5"/>
      <c r="AG111" s="6"/>
      <c r="AH111" s="6"/>
      <c r="AI111" s="6"/>
      <c r="AJ111" s="6"/>
      <c r="AK111" s="6"/>
      <c r="AL111" s="5">
        <f t="shared" si="18"/>
        <v>0</v>
      </c>
      <c r="AM111" s="5">
        <f t="shared" si="19"/>
        <v>0</v>
      </c>
      <c r="AN111" s="5"/>
      <c r="AO111" s="5"/>
      <c r="AP111" s="5"/>
      <c r="AQ111" s="5">
        <f t="shared" si="20"/>
        <v>0</v>
      </c>
      <c r="AR111" s="50"/>
      <c r="AS111" s="58"/>
      <c r="AT111" s="5">
        <f t="shared" si="21"/>
        <v>0</v>
      </c>
      <c r="AU111" s="5">
        <f t="shared" si="22"/>
        <v>0</v>
      </c>
      <c r="AV111" s="5">
        <f t="shared" si="23"/>
        <v>0</v>
      </c>
      <c r="AW111" s="5">
        <f t="shared" si="24"/>
        <v>0</v>
      </c>
      <c r="AX111" s="51" t="e">
        <f t="shared" si="25"/>
        <v>#DIV/0!</v>
      </c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>
        <f t="shared" si="26"/>
        <v>0</v>
      </c>
      <c r="BJ111" s="51" t="e">
        <f t="shared" si="27"/>
        <v>#DIV/0!</v>
      </c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</row>
    <row r="112" spans="1:79" s="3" customFormat="1" ht="21.75" customHeight="1">
      <c r="A112" s="5"/>
      <c r="B112" s="2"/>
      <c r="C112" s="2" t="s">
        <v>191</v>
      </c>
      <c r="D112" s="2" t="s">
        <v>183</v>
      </c>
      <c r="E112" s="2" t="s">
        <v>181</v>
      </c>
      <c r="F112" s="2">
        <v>15</v>
      </c>
      <c r="G112" s="2">
        <v>1</v>
      </c>
      <c r="H112" s="110"/>
      <c r="I112" s="6"/>
      <c r="J112" s="110"/>
      <c r="K112" s="6"/>
      <c r="L112" s="110"/>
      <c r="M112" s="6"/>
      <c r="N112" s="6">
        <f t="shared" si="14"/>
        <v>0</v>
      </c>
      <c r="O112" s="6">
        <f t="shared" si="15"/>
        <v>0</v>
      </c>
      <c r="P112" s="110"/>
      <c r="Q112" s="6"/>
      <c r="R112" s="110"/>
      <c r="S112" s="6"/>
      <c r="T112" s="110"/>
      <c r="U112" s="6"/>
      <c r="V112" s="110"/>
      <c r="W112" s="6"/>
      <c r="X112" s="110"/>
      <c r="Y112" s="6"/>
      <c r="Z112" s="110"/>
      <c r="AA112" s="6"/>
      <c r="AB112" s="6">
        <f t="shared" si="16"/>
        <v>0</v>
      </c>
      <c r="AC112" s="6">
        <f t="shared" si="17"/>
        <v>0</v>
      </c>
      <c r="AD112" s="5"/>
      <c r="AE112" s="6"/>
      <c r="AF112" s="5"/>
      <c r="AG112" s="6"/>
      <c r="AH112" s="6"/>
      <c r="AI112" s="6"/>
      <c r="AJ112" s="6"/>
      <c r="AK112" s="6"/>
      <c r="AL112" s="5">
        <f t="shared" si="18"/>
        <v>0</v>
      </c>
      <c r="AM112" s="5">
        <f t="shared" si="19"/>
        <v>0</v>
      </c>
      <c r="AN112" s="5"/>
      <c r="AO112" s="5"/>
      <c r="AP112" s="5"/>
      <c r="AQ112" s="5">
        <f t="shared" si="20"/>
        <v>0</v>
      </c>
      <c r="AR112" s="50"/>
      <c r="AS112" s="58"/>
      <c r="AT112" s="5">
        <f t="shared" si="21"/>
        <v>0</v>
      </c>
      <c r="AU112" s="5">
        <f t="shared" si="22"/>
        <v>0</v>
      </c>
      <c r="AV112" s="5">
        <f t="shared" si="23"/>
        <v>0</v>
      </c>
      <c r="AW112" s="5">
        <f t="shared" si="24"/>
        <v>0</v>
      </c>
      <c r="AX112" s="51" t="e">
        <f t="shared" si="25"/>
        <v>#DIV/0!</v>
      </c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>
        <f t="shared" si="26"/>
        <v>0</v>
      </c>
      <c r="BJ112" s="51" t="e">
        <f t="shared" si="27"/>
        <v>#DIV/0!</v>
      </c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</row>
    <row r="113" spans="1:79" s="3" customFormat="1" ht="21.75" customHeight="1">
      <c r="A113" s="5"/>
      <c r="B113" s="2"/>
      <c r="C113" s="2" t="s">
        <v>187</v>
      </c>
      <c r="D113" s="2" t="s">
        <v>183</v>
      </c>
      <c r="E113" s="2" t="s">
        <v>181</v>
      </c>
      <c r="F113" s="2">
        <v>25</v>
      </c>
      <c r="G113" s="2">
        <v>4</v>
      </c>
      <c r="H113" s="110"/>
      <c r="I113" s="6"/>
      <c r="J113" s="110"/>
      <c r="K113" s="6"/>
      <c r="L113" s="110"/>
      <c r="M113" s="6"/>
      <c r="N113" s="6">
        <f t="shared" si="14"/>
        <v>0</v>
      </c>
      <c r="O113" s="6">
        <f t="shared" si="15"/>
        <v>0</v>
      </c>
      <c r="P113" s="110"/>
      <c r="Q113" s="6"/>
      <c r="R113" s="110"/>
      <c r="S113" s="6"/>
      <c r="T113" s="110"/>
      <c r="U113" s="6"/>
      <c r="V113" s="110"/>
      <c r="W113" s="6"/>
      <c r="X113" s="110"/>
      <c r="Y113" s="6"/>
      <c r="Z113" s="110"/>
      <c r="AA113" s="6"/>
      <c r="AB113" s="6">
        <f t="shared" si="16"/>
        <v>0</v>
      </c>
      <c r="AC113" s="6">
        <f t="shared" si="17"/>
        <v>0</v>
      </c>
      <c r="AD113" s="5"/>
      <c r="AE113" s="6"/>
      <c r="AF113" s="5"/>
      <c r="AG113" s="6"/>
      <c r="AH113" s="6"/>
      <c r="AI113" s="6"/>
      <c r="AJ113" s="6"/>
      <c r="AK113" s="6"/>
      <c r="AL113" s="5">
        <f t="shared" si="18"/>
        <v>0</v>
      </c>
      <c r="AM113" s="5">
        <f t="shared" si="19"/>
        <v>0</v>
      </c>
      <c r="AN113" s="5"/>
      <c r="AO113" s="5"/>
      <c r="AP113" s="5"/>
      <c r="AQ113" s="5">
        <f t="shared" si="20"/>
        <v>0</v>
      </c>
      <c r="AR113" s="50"/>
      <c r="AS113" s="58"/>
      <c r="AT113" s="5">
        <f t="shared" si="21"/>
        <v>0</v>
      </c>
      <c r="AU113" s="5">
        <f t="shared" si="22"/>
        <v>0</v>
      </c>
      <c r="AV113" s="5">
        <f t="shared" si="23"/>
        <v>0</v>
      </c>
      <c r="AW113" s="5">
        <f t="shared" si="24"/>
        <v>0</v>
      </c>
      <c r="AX113" s="51" t="e">
        <f t="shared" si="25"/>
        <v>#DIV/0!</v>
      </c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>
        <f t="shared" si="26"/>
        <v>0</v>
      </c>
      <c r="BJ113" s="51" t="e">
        <f t="shared" si="27"/>
        <v>#DIV/0!</v>
      </c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</row>
    <row r="114" spans="1:79" s="3" customFormat="1" ht="21.75" customHeight="1">
      <c r="A114" s="5"/>
      <c r="B114" s="2"/>
      <c r="C114" s="2" t="s">
        <v>96</v>
      </c>
      <c r="D114" s="2" t="s">
        <v>183</v>
      </c>
      <c r="E114" s="2" t="s">
        <v>181</v>
      </c>
      <c r="F114" s="2">
        <v>18</v>
      </c>
      <c r="G114" s="2">
        <v>1</v>
      </c>
      <c r="H114" s="110"/>
      <c r="I114" s="6"/>
      <c r="J114" s="110"/>
      <c r="K114" s="6"/>
      <c r="L114" s="110"/>
      <c r="M114" s="6"/>
      <c r="N114" s="6">
        <f t="shared" si="14"/>
        <v>0</v>
      </c>
      <c r="O114" s="6">
        <f t="shared" si="15"/>
        <v>0</v>
      </c>
      <c r="P114" s="110"/>
      <c r="Q114" s="6"/>
      <c r="R114" s="110"/>
      <c r="S114" s="6"/>
      <c r="T114" s="110"/>
      <c r="U114" s="6"/>
      <c r="V114" s="110"/>
      <c r="W114" s="6"/>
      <c r="X114" s="110"/>
      <c r="Y114" s="6"/>
      <c r="Z114" s="110"/>
      <c r="AA114" s="6"/>
      <c r="AB114" s="6">
        <f t="shared" si="16"/>
        <v>0</v>
      </c>
      <c r="AC114" s="6">
        <f t="shared" si="17"/>
        <v>0</v>
      </c>
      <c r="AD114" s="5"/>
      <c r="AE114" s="6"/>
      <c r="AF114" s="5"/>
      <c r="AG114" s="6"/>
      <c r="AH114" s="6"/>
      <c r="AI114" s="6"/>
      <c r="AJ114" s="6"/>
      <c r="AK114" s="6"/>
      <c r="AL114" s="5">
        <f t="shared" si="18"/>
        <v>0</v>
      </c>
      <c r="AM114" s="5">
        <f t="shared" si="19"/>
        <v>0</v>
      </c>
      <c r="AN114" s="5"/>
      <c r="AO114" s="5"/>
      <c r="AP114" s="5"/>
      <c r="AQ114" s="5">
        <f t="shared" si="20"/>
        <v>0</v>
      </c>
      <c r="AR114" s="50"/>
      <c r="AS114" s="58"/>
      <c r="AT114" s="5">
        <f t="shared" si="21"/>
        <v>0</v>
      </c>
      <c r="AU114" s="5">
        <f t="shared" si="22"/>
        <v>0</v>
      </c>
      <c r="AV114" s="5">
        <f t="shared" si="23"/>
        <v>0</v>
      </c>
      <c r="AW114" s="5">
        <f t="shared" si="24"/>
        <v>0</v>
      </c>
      <c r="AX114" s="51" t="e">
        <f t="shared" si="25"/>
        <v>#DIV/0!</v>
      </c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>
        <f t="shared" si="26"/>
        <v>0</v>
      </c>
      <c r="BJ114" s="51" t="e">
        <f t="shared" si="27"/>
        <v>#DIV/0!</v>
      </c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</row>
    <row r="115" spans="1:79" s="3" customFormat="1" ht="21.75" customHeight="1">
      <c r="A115" s="5"/>
      <c r="B115" s="2"/>
      <c r="C115" s="2" t="s">
        <v>207</v>
      </c>
      <c r="D115" s="2" t="s">
        <v>185</v>
      </c>
      <c r="E115" s="2" t="s">
        <v>181</v>
      </c>
      <c r="F115" s="2">
        <v>32</v>
      </c>
      <c r="G115" s="2">
        <v>1</v>
      </c>
      <c r="H115" s="110"/>
      <c r="I115" s="6"/>
      <c r="J115" s="110"/>
      <c r="K115" s="6"/>
      <c r="L115" s="110"/>
      <c r="M115" s="6"/>
      <c r="N115" s="6">
        <f t="shared" si="14"/>
        <v>0</v>
      </c>
      <c r="O115" s="6">
        <f t="shared" si="15"/>
        <v>0</v>
      </c>
      <c r="P115" s="110"/>
      <c r="Q115" s="6"/>
      <c r="R115" s="110"/>
      <c r="S115" s="6"/>
      <c r="T115" s="110"/>
      <c r="U115" s="6"/>
      <c r="V115" s="110"/>
      <c r="W115" s="6"/>
      <c r="X115" s="110"/>
      <c r="Y115" s="6"/>
      <c r="Z115" s="110"/>
      <c r="AA115" s="6"/>
      <c r="AB115" s="6">
        <f t="shared" si="16"/>
        <v>0</v>
      </c>
      <c r="AC115" s="6">
        <f t="shared" si="17"/>
        <v>0</v>
      </c>
      <c r="AD115" s="5"/>
      <c r="AE115" s="6"/>
      <c r="AF115" s="5"/>
      <c r="AG115" s="6"/>
      <c r="AH115" s="6"/>
      <c r="AI115" s="6"/>
      <c r="AJ115" s="6"/>
      <c r="AK115" s="6"/>
      <c r="AL115" s="5">
        <f t="shared" si="18"/>
        <v>0</v>
      </c>
      <c r="AM115" s="5">
        <f t="shared" si="19"/>
        <v>0</v>
      </c>
      <c r="AN115" s="5"/>
      <c r="AO115" s="5"/>
      <c r="AP115" s="5"/>
      <c r="AQ115" s="5">
        <f t="shared" si="20"/>
        <v>0</v>
      </c>
      <c r="AR115" s="50"/>
      <c r="AS115" s="58"/>
      <c r="AT115" s="5">
        <f t="shared" si="21"/>
        <v>0</v>
      </c>
      <c r="AU115" s="5">
        <f t="shared" si="22"/>
        <v>0</v>
      </c>
      <c r="AV115" s="5">
        <f t="shared" si="23"/>
        <v>0</v>
      </c>
      <c r="AW115" s="5">
        <f t="shared" si="24"/>
        <v>0</v>
      </c>
      <c r="AX115" s="51" t="e">
        <f t="shared" si="25"/>
        <v>#DIV/0!</v>
      </c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>
        <f t="shared" si="26"/>
        <v>0</v>
      </c>
      <c r="BJ115" s="51" t="e">
        <f t="shared" si="27"/>
        <v>#DIV/0!</v>
      </c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</row>
    <row r="116" spans="1:79" s="3" customFormat="1" ht="21.75" customHeight="1">
      <c r="A116" s="5"/>
      <c r="B116" s="2"/>
      <c r="C116" s="2" t="s">
        <v>205</v>
      </c>
      <c r="D116" s="2" t="s">
        <v>185</v>
      </c>
      <c r="E116" s="2" t="s">
        <v>181</v>
      </c>
      <c r="F116" s="2">
        <v>35</v>
      </c>
      <c r="G116" s="2">
        <v>1</v>
      </c>
      <c r="H116" s="110"/>
      <c r="I116" s="6"/>
      <c r="J116" s="110"/>
      <c r="K116" s="6"/>
      <c r="L116" s="110"/>
      <c r="M116" s="6"/>
      <c r="N116" s="6">
        <f t="shared" si="14"/>
        <v>0</v>
      </c>
      <c r="O116" s="6">
        <f t="shared" si="15"/>
        <v>0</v>
      </c>
      <c r="P116" s="110"/>
      <c r="Q116" s="6"/>
      <c r="R116" s="110"/>
      <c r="S116" s="6"/>
      <c r="T116" s="110"/>
      <c r="U116" s="6"/>
      <c r="V116" s="110"/>
      <c r="W116" s="6"/>
      <c r="X116" s="110"/>
      <c r="Y116" s="6"/>
      <c r="Z116" s="110"/>
      <c r="AA116" s="6"/>
      <c r="AB116" s="6">
        <f t="shared" si="16"/>
        <v>0</v>
      </c>
      <c r="AC116" s="6">
        <f t="shared" si="17"/>
        <v>0</v>
      </c>
      <c r="AD116" s="5"/>
      <c r="AE116" s="6"/>
      <c r="AF116" s="5"/>
      <c r="AG116" s="6"/>
      <c r="AH116" s="6"/>
      <c r="AI116" s="6"/>
      <c r="AJ116" s="6"/>
      <c r="AK116" s="6"/>
      <c r="AL116" s="5">
        <f t="shared" si="18"/>
        <v>0</v>
      </c>
      <c r="AM116" s="5">
        <f t="shared" si="19"/>
        <v>0</v>
      </c>
      <c r="AN116" s="5"/>
      <c r="AO116" s="5"/>
      <c r="AP116" s="5"/>
      <c r="AQ116" s="5">
        <f t="shared" si="20"/>
        <v>0</v>
      </c>
      <c r="AR116" s="50"/>
      <c r="AS116" s="58"/>
      <c r="AT116" s="5">
        <f t="shared" si="21"/>
        <v>0</v>
      </c>
      <c r="AU116" s="5">
        <f t="shared" si="22"/>
        <v>0</v>
      </c>
      <c r="AV116" s="5">
        <f t="shared" si="23"/>
        <v>0</v>
      </c>
      <c r="AW116" s="5">
        <f t="shared" si="24"/>
        <v>0</v>
      </c>
      <c r="AX116" s="51" t="e">
        <f t="shared" si="25"/>
        <v>#DIV/0!</v>
      </c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>
        <f t="shared" si="26"/>
        <v>0</v>
      </c>
      <c r="BJ116" s="51" t="e">
        <f t="shared" si="27"/>
        <v>#DIV/0!</v>
      </c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</row>
    <row r="117" spans="1:79" s="3" customFormat="1" ht="21.75" customHeight="1">
      <c r="A117" s="5"/>
      <c r="B117" s="2"/>
      <c r="C117" s="2" t="s">
        <v>207</v>
      </c>
      <c r="D117" s="2" t="s">
        <v>185</v>
      </c>
      <c r="E117" s="2" t="s">
        <v>181</v>
      </c>
      <c r="F117" s="2">
        <v>40</v>
      </c>
      <c r="G117" s="2">
        <v>1</v>
      </c>
      <c r="H117" s="110"/>
      <c r="I117" s="6"/>
      <c r="J117" s="110"/>
      <c r="K117" s="6"/>
      <c r="L117" s="110"/>
      <c r="M117" s="6"/>
      <c r="N117" s="6">
        <f t="shared" si="14"/>
        <v>0</v>
      </c>
      <c r="O117" s="6">
        <f t="shared" si="15"/>
        <v>0</v>
      </c>
      <c r="P117" s="110"/>
      <c r="Q117" s="6"/>
      <c r="R117" s="110"/>
      <c r="S117" s="6"/>
      <c r="T117" s="110"/>
      <c r="U117" s="6"/>
      <c r="V117" s="110"/>
      <c r="W117" s="6"/>
      <c r="X117" s="110"/>
      <c r="Y117" s="6"/>
      <c r="Z117" s="110"/>
      <c r="AA117" s="6"/>
      <c r="AB117" s="6">
        <f t="shared" si="16"/>
        <v>0</v>
      </c>
      <c r="AC117" s="6">
        <f t="shared" si="17"/>
        <v>0</v>
      </c>
      <c r="AD117" s="5"/>
      <c r="AE117" s="6"/>
      <c r="AF117" s="5"/>
      <c r="AG117" s="6"/>
      <c r="AH117" s="6"/>
      <c r="AI117" s="6"/>
      <c r="AJ117" s="6"/>
      <c r="AK117" s="6"/>
      <c r="AL117" s="5">
        <f t="shared" si="18"/>
        <v>0</v>
      </c>
      <c r="AM117" s="5">
        <f t="shared" si="19"/>
        <v>0</v>
      </c>
      <c r="AN117" s="5"/>
      <c r="AO117" s="5"/>
      <c r="AP117" s="5"/>
      <c r="AQ117" s="5">
        <f t="shared" si="20"/>
        <v>0</v>
      </c>
      <c r="AR117" s="50"/>
      <c r="AS117" s="58"/>
      <c r="AT117" s="5">
        <f t="shared" si="21"/>
        <v>0</v>
      </c>
      <c r="AU117" s="5">
        <f t="shared" si="22"/>
        <v>0</v>
      </c>
      <c r="AV117" s="5">
        <f t="shared" si="23"/>
        <v>0</v>
      </c>
      <c r="AW117" s="5">
        <f t="shared" si="24"/>
        <v>0</v>
      </c>
      <c r="AX117" s="51" t="e">
        <f t="shared" si="25"/>
        <v>#DIV/0!</v>
      </c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>
        <f t="shared" si="26"/>
        <v>0</v>
      </c>
      <c r="BJ117" s="51" t="e">
        <f t="shared" si="27"/>
        <v>#DIV/0!</v>
      </c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</row>
    <row r="118" spans="1:79" s="3" customFormat="1" ht="21.75" customHeight="1">
      <c r="A118" s="5"/>
      <c r="B118" s="2"/>
      <c r="C118" s="2" t="s">
        <v>193</v>
      </c>
      <c r="D118" s="2" t="s">
        <v>183</v>
      </c>
      <c r="E118" s="2" t="s">
        <v>181</v>
      </c>
      <c r="F118" s="2">
        <v>18</v>
      </c>
      <c r="G118" s="2">
        <v>1</v>
      </c>
      <c r="H118" s="110"/>
      <c r="I118" s="6"/>
      <c r="J118" s="110"/>
      <c r="K118" s="6"/>
      <c r="L118" s="110"/>
      <c r="M118" s="6"/>
      <c r="N118" s="6">
        <f t="shared" si="14"/>
        <v>0</v>
      </c>
      <c r="O118" s="6">
        <f t="shared" si="15"/>
        <v>0</v>
      </c>
      <c r="P118" s="110"/>
      <c r="Q118" s="6"/>
      <c r="R118" s="110"/>
      <c r="S118" s="6"/>
      <c r="T118" s="110"/>
      <c r="U118" s="6"/>
      <c r="V118" s="110"/>
      <c r="W118" s="6"/>
      <c r="X118" s="110"/>
      <c r="Y118" s="6"/>
      <c r="Z118" s="110"/>
      <c r="AA118" s="6"/>
      <c r="AB118" s="6">
        <f t="shared" si="16"/>
        <v>0</v>
      </c>
      <c r="AC118" s="6">
        <f t="shared" si="17"/>
        <v>0</v>
      </c>
      <c r="AD118" s="5"/>
      <c r="AE118" s="6"/>
      <c r="AF118" s="5"/>
      <c r="AG118" s="6"/>
      <c r="AH118" s="6"/>
      <c r="AI118" s="6"/>
      <c r="AJ118" s="6"/>
      <c r="AK118" s="6"/>
      <c r="AL118" s="5">
        <f t="shared" si="18"/>
        <v>0</v>
      </c>
      <c r="AM118" s="5">
        <f t="shared" si="19"/>
        <v>0</v>
      </c>
      <c r="AN118" s="5"/>
      <c r="AO118" s="5"/>
      <c r="AP118" s="5"/>
      <c r="AQ118" s="5">
        <f t="shared" si="20"/>
        <v>0</v>
      </c>
      <c r="AR118" s="50"/>
      <c r="AS118" s="58"/>
      <c r="AT118" s="5">
        <f t="shared" si="21"/>
        <v>0</v>
      </c>
      <c r="AU118" s="5">
        <f t="shared" si="22"/>
        <v>0</v>
      </c>
      <c r="AV118" s="5">
        <f t="shared" si="23"/>
        <v>0</v>
      </c>
      <c r="AW118" s="5">
        <f t="shared" si="24"/>
        <v>0</v>
      </c>
      <c r="AX118" s="51" t="e">
        <f t="shared" si="25"/>
        <v>#DIV/0!</v>
      </c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>
        <f t="shared" si="26"/>
        <v>0</v>
      </c>
      <c r="BJ118" s="51" t="e">
        <f t="shared" si="27"/>
        <v>#DIV/0!</v>
      </c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</row>
    <row r="119" spans="1:79" s="3" customFormat="1" ht="21.75" customHeight="1">
      <c r="A119" s="5"/>
      <c r="B119" s="2"/>
      <c r="C119" s="2" t="s">
        <v>212</v>
      </c>
      <c r="D119" s="2" t="s">
        <v>184</v>
      </c>
      <c r="E119" s="2" t="s">
        <v>181</v>
      </c>
      <c r="F119" s="2">
        <v>45</v>
      </c>
      <c r="G119" s="2">
        <v>1</v>
      </c>
      <c r="H119" s="110"/>
      <c r="I119" s="6"/>
      <c r="J119" s="110"/>
      <c r="K119" s="6"/>
      <c r="L119" s="110"/>
      <c r="M119" s="6"/>
      <c r="N119" s="6">
        <f t="shared" si="14"/>
        <v>0</v>
      </c>
      <c r="O119" s="6">
        <f t="shared" si="15"/>
        <v>0</v>
      </c>
      <c r="P119" s="110"/>
      <c r="Q119" s="6"/>
      <c r="R119" s="110"/>
      <c r="S119" s="6"/>
      <c r="T119" s="110"/>
      <c r="U119" s="6"/>
      <c r="V119" s="110"/>
      <c r="W119" s="6"/>
      <c r="X119" s="110"/>
      <c r="Y119" s="6"/>
      <c r="Z119" s="110"/>
      <c r="AA119" s="6"/>
      <c r="AB119" s="6">
        <f t="shared" si="16"/>
        <v>0</v>
      </c>
      <c r="AC119" s="6">
        <f t="shared" si="17"/>
        <v>0</v>
      </c>
      <c r="AD119" s="5"/>
      <c r="AE119" s="6"/>
      <c r="AF119" s="5"/>
      <c r="AG119" s="6"/>
      <c r="AH119" s="6"/>
      <c r="AI119" s="6"/>
      <c r="AJ119" s="6"/>
      <c r="AK119" s="6"/>
      <c r="AL119" s="5">
        <f t="shared" si="18"/>
        <v>0</v>
      </c>
      <c r="AM119" s="5">
        <f t="shared" si="19"/>
        <v>0</v>
      </c>
      <c r="AN119" s="5"/>
      <c r="AO119" s="5"/>
      <c r="AP119" s="5"/>
      <c r="AQ119" s="5">
        <f t="shared" si="20"/>
        <v>0</v>
      </c>
      <c r="AR119" s="50"/>
      <c r="AS119" s="58"/>
      <c r="AT119" s="5">
        <f t="shared" si="21"/>
        <v>0</v>
      </c>
      <c r="AU119" s="5">
        <f t="shared" si="22"/>
        <v>0</v>
      </c>
      <c r="AV119" s="5">
        <f t="shared" si="23"/>
        <v>0</v>
      </c>
      <c r="AW119" s="5">
        <f t="shared" si="24"/>
        <v>0</v>
      </c>
      <c r="AX119" s="51" t="e">
        <f t="shared" si="25"/>
        <v>#DIV/0!</v>
      </c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>
        <f t="shared" si="26"/>
        <v>0</v>
      </c>
      <c r="BJ119" s="51" t="e">
        <f t="shared" si="27"/>
        <v>#DIV/0!</v>
      </c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</row>
    <row r="120" spans="1:79" s="3" customFormat="1" ht="21.75" customHeight="1">
      <c r="A120" s="5"/>
      <c r="B120" s="2"/>
      <c r="C120" s="2"/>
      <c r="D120" s="2" t="s">
        <v>183</v>
      </c>
      <c r="E120" s="2" t="s">
        <v>181</v>
      </c>
      <c r="F120" s="2">
        <v>25</v>
      </c>
      <c r="G120" s="2">
        <v>1</v>
      </c>
      <c r="H120" s="110"/>
      <c r="I120" s="6"/>
      <c r="J120" s="110"/>
      <c r="K120" s="6"/>
      <c r="L120" s="110"/>
      <c r="M120" s="6"/>
      <c r="N120" s="6">
        <f t="shared" si="14"/>
        <v>0</v>
      </c>
      <c r="O120" s="6">
        <f t="shared" si="15"/>
        <v>0</v>
      </c>
      <c r="P120" s="110"/>
      <c r="Q120" s="6"/>
      <c r="R120" s="110"/>
      <c r="S120" s="6"/>
      <c r="T120" s="110"/>
      <c r="U120" s="6"/>
      <c r="V120" s="110"/>
      <c r="W120" s="6"/>
      <c r="X120" s="110"/>
      <c r="Y120" s="6"/>
      <c r="Z120" s="110"/>
      <c r="AA120" s="6"/>
      <c r="AB120" s="6">
        <f t="shared" si="16"/>
        <v>0</v>
      </c>
      <c r="AC120" s="6">
        <f t="shared" si="17"/>
        <v>0</v>
      </c>
      <c r="AD120" s="5"/>
      <c r="AE120" s="6"/>
      <c r="AF120" s="5"/>
      <c r="AG120" s="6"/>
      <c r="AH120" s="6"/>
      <c r="AI120" s="6"/>
      <c r="AJ120" s="6"/>
      <c r="AK120" s="6"/>
      <c r="AL120" s="5">
        <f t="shared" si="18"/>
        <v>0</v>
      </c>
      <c r="AM120" s="5">
        <f t="shared" si="19"/>
        <v>0</v>
      </c>
      <c r="AN120" s="5"/>
      <c r="AO120" s="5"/>
      <c r="AP120" s="5"/>
      <c r="AQ120" s="5">
        <f t="shared" si="20"/>
        <v>0</v>
      </c>
      <c r="AR120" s="50"/>
      <c r="AS120" s="58"/>
      <c r="AT120" s="5">
        <f t="shared" si="21"/>
        <v>0</v>
      </c>
      <c r="AU120" s="5">
        <f t="shared" si="22"/>
        <v>0</v>
      </c>
      <c r="AV120" s="5">
        <f t="shared" si="23"/>
        <v>0</v>
      </c>
      <c r="AW120" s="5">
        <f t="shared" si="24"/>
        <v>0</v>
      </c>
      <c r="AX120" s="51" t="e">
        <f t="shared" si="25"/>
        <v>#DIV/0!</v>
      </c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>
        <f t="shared" si="26"/>
        <v>0</v>
      </c>
      <c r="BJ120" s="51" t="e">
        <f t="shared" si="27"/>
        <v>#DIV/0!</v>
      </c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</row>
    <row r="121" spans="1:79" s="3" customFormat="1" ht="21.75" customHeight="1">
      <c r="A121" s="5"/>
      <c r="B121" s="2"/>
      <c r="C121" s="2" t="s">
        <v>190</v>
      </c>
      <c r="D121" s="2" t="s">
        <v>183</v>
      </c>
      <c r="E121" s="2" t="s">
        <v>181</v>
      </c>
      <c r="F121" s="2">
        <v>25</v>
      </c>
      <c r="G121" s="2">
        <v>1</v>
      </c>
      <c r="H121" s="110"/>
      <c r="I121" s="6"/>
      <c r="J121" s="110"/>
      <c r="K121" s="6"/>
      <c r="L121" s="110"/>
      <c r="M121" s="6"/>
      <c r="N121" s="6">
        <f t="shared" si="14"/>
        <v>0</v>
      </c>
      <c r="O121" s="6">
        <f t="shared" si="15"/>
        <v>0</v>
      </c>
      <c r="P121" s="110"/>
      <c r="Q121" s="6"/>
      <c r="R121" s="110"/>
      <c r="S121" s="6"/>
      <c r="T121" s="110"/>
      <c r="U121" s="6"/>
      <c r="V121" s="110"/>
      <c r="W121" s="6"/>
      <c r="X121" s="110"/>
      <c r="Y121" s="6"/>
      <c r="Z121" s="110"/>
      <c r="AA121" s="6"/>
      <c r="AB121" s="6">
        <f t="shared" si="16"/>
        <v>0</v>
      </c>
      <c r="AC121" s="6">
        <f t="shared" si="17"/>
        <v>0</v>
      </c>
      <c r="AD121" s="5"/>
      <c r="AE121" s="6"/>
      <c r="AF121" s="5"/>
      <c r="AG121" s="6"/>
      <c r="AH121" s="6"/>
      <c r="AI121" s="6"/>
      <c r="AJ121" s="6"/>
      <c r="AK121" s="6"/>
      <c r="AL121" s="5">
        <f t="shared" si="18"/>
        <v>0</v>
      </c>
      <c r="AM121" s="5">
        <f t="shared" si="19"/>
        <v>0</v>
      </c>
      <c r="AN121" s="5"/>
      <c r="AO121" s="5"/>
      <c r="AP121" s="5"/>
      <c r="AQ121" s="5">
        <f t="shared" si="20"/>
        <v>0</v>
      </c>
      <c r="AR121" s="50"/>
      <c r="AS121" s="58"/>
      <c r="AT121" s="5">
        <f t="shared" si="21"/>
        <v>0</v>
      </c>
      <c r="AU121" s="5">
        <f t="shared" si="22"/>
        <v>0</v>
      </c>
      <c r="AV121" s="5">
        <f t="shared" si="23"/>
        <v>0</v>
      </c>
      <c r="AW121" s="5">
        <f t="shared" si="24"/>
        <v>0</v>
      </c>
      <c r="AX121" s="51" t="e">
        <f t="shared" si="25"/>
        <v>#DIV/0!</v>
      </c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>
        <f t="shared" si="26"/>
        <v>0</v>
      </c>
      <c r="BJ121" s="51" t="e">
        <f t="shared" si="27"/>
        <v>#DIV/0!</v>
      </c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</row>
    <row r="122" spans="1:79" s="3" customFormat="1" ht="21.75" customHeight="1">
      <c r="A122" s="5"/>
      <c r="B122" s="2"/>
      <c r="C122" s="2" t="s">
        <v>185</v>
      </c>
      <c r="D122" s="2" t="s">
        <v>185</v>
      </c>
      <c r="E122" s="2" t="s">
        <v>181</v>
      </c>
      <c r="F122" s="2">
        <v>26</v>
      </c>
      <c r="G122" s="2">
        <v>4</v>
      </c>
      <c r="H122" s="110"/>
      <c r="I122" s="6"/>
      <c r="J122" s="110"/>
      <c r="K122" s="6"/>
      <c r="L122" s="110"/>
      <c r="M122" s="6"/>
      <c r="N122" s="6">
        <f t="shared" si="14"/>
        <v>0</v>
      </c>
      <c r="O122" s="6">
        <f t="shared" si="15"/>
        <v>0</v>
      </c>
      <c r="P122" s="110"/>
      <c r="Q122" s="6"/>
      <c r="R122" s="110"/>
      <c r="S122" s="6"/>
      <c r="T122" s="110"/>
      <c r="U122" s="6"/>
      <c r="V122" s="110"/>
      <c r="W122" s="6"/>
      <c r="X122" s="110"/>
      <c r="Y122" s="6"/>
      <c r="Z122" s="110"/>
      <c r="AA122" s="6"/>
      <c r="AB122" s="6">
        <f t="shared" si="16"/>
        <v>0</v>
      </c>
      <c r="AC122" s="6">
        <f t="shared" si="17"/>
        <v>0</v>
      </c>
      <c r="AD122" s="5"/>
      <c r="AE122" s="6"/>
      <c r="AF122" s="5"/>
      <c r="AG122" s="6"/>
      <c r="AH122" s="6"/>
      <c r="AI122" s="6"/>
      <c r="AJ122" s="6"/>
      <c r="AK122" s="6"/>
      <c r="AL122" s="5">
        <f t="shared" si="18"/>
        <v>0</v>
      </c>
      <c r="AM122" s="5">
        <f t="shared" si="19"/>
        <v>0</v>
      </c>
      <c r="AN122" s="5"/>
      <c r="AO122" s="5"/>
      <c r="AP122" s="5"/>
      <c r="AQ122" s="5">
        <f t="shared" si="20"/>
        <v>0</v>
      </c>
      <c r="AR122" s="50"/>
      <c r="AS122" s="58"/>
      <c r="AT122" s="5">
        <f t="shared" si="21"/>
        <v>0</v>
      </c>
      <c r="AU122" s="5">
        <f t="shared" si="22"/>
        <v>0</v>
      </c>
      <c r="AV122" s="5">
        <f t="shared" si="23"/>
        <v>0</v>
      </c>
      <c r="AW122" s="5">
        <f t="shared" si="24"/>
        <v>0</v>
      </c>
      <c r="AX122" s="51" t="e">
        <f t="shared" si="25"/>
        <v>#DIV/0!</v>
      </c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>
        <f t="shared" si="26"/>
        <v>0</v>
      </c>
      <c r="BJ122" s="51" t="e">
        <f t="shared" si="27"/>
        <v>#DIV/0!</v>
      </c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</row>
    <row r="123" spans="1:79" s="3" customFormat="1" ht="21.75" customHeight="1">
      <c r="A123" s="5"/>
      <c r="B123" s="2"/>
      <c r="C123" s="2" t="s">
        <v>195</v>
      </c>
      <c r="D123" s="2" t="s">
        <v>183</v>
      </c>
      <c r="E123" s="2" t="s">
        <v>181</v>
      </c>
      <c r="F123" s="2">
        <v>13</v>
      </c>
      <c r="G123" s="2">
        <v>4</v>
      </c>
      <c r="H123" s="110"/>
      <c r="I123" s="6"/>
      <c r="J123" s="110"/>
      <c r="K123" s="6"/>
      <c r="L123" s="110"/>
      <c r="M123" s="6"/>
      <c r="N123" s="6">
        <f t="shared" si="14"/>
        <v>0</v>
      </c>
      <c r="O123" s="6">
        <f t="shared" si="15"/>
        <v>0</v>
      </c>
      <c r="P123" s="110"/>
      <c r="Q123" s="6"/>
      <c r="R123" s="110"/>
      <c r="S123" s="6"/>
      <c r="T123" s="110"/>
      <c r="U123" s="6"/>
      <c r="V123" s="110"/>
      <c r="W123" s="6"/>
      <c r="X123" s="110"/>
      <c r="Y123" s="6"/>
      <c r="Z123" s="110"/>
      <c r="AA123" s="6"/>
      <c r="AB123" s="6">
        <f t="shared" si="16"/>
        <v>0</v>
      </c>
      <c r="AC123" s="6">
        <f t="shared" si="17"/>
        <v>0</v>
      </c>
      <c r="AD123" s="5"/>
      <c r="AE123" s="6"/>
      <c r="AF123" s="5"/>
      <c r="AG123" s="6"/>
      <c r="AH123" s="6"/>
      <c r="AI123" s="6"/>
      <c r="AJ123" s="6"/>
      <c r="AK123" s="6"/>
      <c r="AL123" s="5">
        <f t="shared" si="18"/>
        <v>0</v>
      </c>
      <c r="AM123" s="5">
        <f t="shared" si="19"/>
        <v>0</v>
      </c>
      <c r="AN123" s="5"/>
      <c r="AO123" s="5"/>
      <c r="AP123" s="5"/>
      <c r="AQ123" s="5">
        <f t="shared" si="20"/>
        <v>0</v>
      </c>
      <c r="AR123" s="50"/>
      <c r="AS123" s="58"/>
      <c r="AT123" s="5">
        <f t="shared" si="21"/>
        <v>0</v>
      </c>
      <c r="AU123" s="5">
        <f t="shared" si="22"/>
        <v>0</v>
      </c>
      <c r="AV123" s="5">
        <f t="shared" si="23"/>
        <v>0</v>
      </c>
      <c r="AW123" s="5">
        <f t="shared" si="24"/>
        <v>0</v>
      </c>
      <c r="AX123" s="51" t="e">
        <f t="shared" si="25"/>
        <v>#DIV/0!</v>
      </c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>
        <f t="shared" si="26"/>
        <v>0</v>
      </c>
      <c r="BJ123" s="51" t="e">
        <f t="shared" si="27"/>
        <v>#DIV/0!</v>
      </c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</row>
    <row r="124" spans="1:79" s="3" customFormat="1" ht="21.75" customHeight="1">
      <c r="A124" s="5"/>
      <c r="B124" s="2"/>
      <c r="C124" s="2" t="s">
        <v>195</v>
      </c>
      <c r="D124" s="2" t="s">
        <v>183</v>
      </c>
      <c r="E124" s="2" t="s">
        <v>181</v>
      </c>
      <c r="F124" s="2">
        <v>13</v>
      </c>
      <c r="G124" s="2">
        <v>4</v>
      </c>
      <c r="H124" s="110"/>
      <c r="I124" s="6"/>
      <c r="J124" s="110"/>
      <c r="K124" s="6"/>
      <c r="L124" s="110"/>
      <c r="M124" s="6"/>
      <c r="N124" s="6">
        <f t="shared" si="14"/>
        <v>0</v>
      </c>
      <c r="O124" s="6">
        <f t="shared" si="15"/>
        <v>0</v>
      </c>
      <c r="P124" s="110"/>
      <c r="Q124" s="6"/>
      <c r="R124" s="110"/>
      <c r="S124" s="6"/>
      <c r="T124" s="110"/>
      <c r="U124" s="6"/>
      <c r="V124" s="110"/>
      <c r="W124" s="6"/>
      <c r="X124" s="110"/>
      <c r="Y124" s="6"/>
      <c r="Z124" s="110"/>
      <c r="AA124" s="6"/>
      <c r="AB124" s="6">
        <f t="shared" si="16"/>
        <v>0</v>
      </c>
      <c r="AC124" s="6">
        <f t="shared" si="17"/>
        <v>0</v>
      </c>
      <c r="AD124" s="5"/>
      <c r="AE124" s="6"/>
      <c r="AF124" s="5"/>
      <c r="AG124" s="6"/>
      <c r="AH124" s="6"/>
      <c r="AI124" s="6"/>
      <c r="AJ124" s="6"/>
      <c r="AK124" s="6"/>
      <c r="AL124" s="5">
        <f t="shared" si="18"/>
        <v>0</v>
      </c>
      <c r="AM124" s="5">
        <f t="shared" si="19"/>
        <v>0</v>
      </c>
      <c r="AN124" s="5"/>
      <c r="AO124" s="5"/>
      <c r="AP124" s="5"/>
      <c r="AQ124" s="5">
        <f t="shared" si="20"/>
        <v>0</v>
      </c>
      <c r="AR124" s="50"/>
      <c r="AS124" s="58"/>
      <c r="AT124" s="5">
        <f t="shared" si="21"/>
        <v>0</v>
      </c>
      <c r="AU124" s="5">
        <f t="shared" si="22"/>
        <v>0</v>
      </c>
      <c r="AV124" s="5">
        <f t="shared" si="23"/>
        <v>0</v>
      </c>
      <c r="AW124" s="5">
        <f t="shared" si="24"/>
        <v>0</v>
      </c>
      <c r="AX124" s="51" t="e">
        <f t="shared" si="25"/>
        <v>#DIV/0!</v>
      </c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>
        <f t="shared" si="26"/>
        <v>0</v>
      </c>
      <c r="BJ124" s="51" t="e">
        <f t="shared" si="27"/>
        <v>#DIV/0!</v>
      </c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</row>
    <row r="125" spans="1:79" s="3" customFormat="1" ht="21.75" customHeight="1">
      <c r="A125" s="5"/>
      <c r="B125" s="2"/>
      <c r="C125" s="2" t="s">
        <v>184</v>
      </c>
      <c r="D125" s="2" t="s">
        <v>184</v>
      </c>
      <c r="E125" s="2" t="s">
        <v>181</v>
      </c>
      <c r="F125" s="2">
        <v>50</v>
      </c>
      <c r="G125" s="2">
        <v>4</v>
      </c>
      <c r="H125" s="110"/>
      <c r="I125" s="6"/>
      <c r="J125" s="110"/>
      <c r="K125" s="6"/>
      <c r="L125" s="110"/>
      <c r="M125" s="6"/>
      <c r="N125" s="6">
        <f t="shared" si="14"/>
        <v>0</v>
      </c>
      <c r="O125" s="6">
        <f t="shared" si="15"/>
        <v>0</v>
      </c>
      <c r="P125" s="110"/>
      <c r="Q125" s="6"/>
      <c r="R125" s="110"/>
      <c r="S125" s="6"/>
      <c r="T125" s="110"/>
      <c r="U125" s="6"/>
      <c r="V125" s="110"/>
      <c r="W125" s="6"/>
      <c r="X125" s="110"/>
      <c r="Y125" s="6"/>
      <c r="Z125" s="110"/>
      <c r="AA125" s="6"/>
      <c r="AB125" s="6">
        <f t="shared" si="16"/>
        <v>0</v>
      </c>
      <c r="AC125" s="6">
        <f t="shared" si="17"/>
        <v>0</v>
      </c>
      <c r="AD125" s="5"/>
      <c r="AE125" s="6"/>
      <c r="AF125" s="5"/>
      <c r="AG125" s="6"/>
      <c r="AH125" s="6"/>
      <c r="AI125" s="6"/>
      <c r="AJ125" s="6"/>
      <c r="AK125" s="6"/>
      <c r="AL125" s="5">
        <f t="shared" si="18"/>
        <v>0</v>
      </c>
      <c r="AM125" s="5">
        <f t="shared" si="19"/>
        <v>0</v>
      </c>
      <c r="AN125" s="5"/>
      <c r="AO125" s="5"/>
      <c r="AP125" s="5"/>
      <c r="AQ125" s="5">
        <f t="shared" si="20"/>
        <v>0</v>
      </c>
      <c r="AR125" s="50"/>
      <c r="AS125" s="58"/>
      <c r="AT125" s="5">
        <f t="shared" si="21"/>
        <v>0</v>
      </c>
      <c r="AU125" s="5">
        <f t="shared" si="22"/>
        <v>0</v>
      </c>
      <c r="AV125" s="5">
        <f t="shared" si="23"/>
        <v>0</v>
      </c>
      <c r="AW125" s="5">
        <f t="shared" si="24"/>
        <v>0</v>
      </c>
      <c r="AX125" s="51" t="e">
        <f t="shared" si="25"/>
        <v>#DIV/0!</v>
      </c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>
        <f t="shared" si="26"/>
        <v>0</v>
      </c>
      <c r="BJ125" s="51" t="e">
        <f t="shared" si="27"/>
        <v>#DIV/0!</v>
      </c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</row>
    <row r="126" spans="1:79" s="3" customFormat="1" ht="21.75" customHeight="1">
      <c r="A126" s="5"/>
      <c r="B126" s="2"/>
      <c r="C126" s="2" t="s">
        <v>205</v>
      </c>
      <c r="D126" s="2" t="s">
        <v>185</v>
      </c>
      <c r="E126" s="2" t="s">
        <v>181</v>
      </c>
      <c r="F126" s="2">
        <v>35</v>
      </c>
      <c r="G126" s="2">
        <v>1</v>
      </c>
      <c r="H126" s="110"/>
      <c r="I126" s="6"/>
      <c r="J126" s="110"/>
      <c r="K126" s="6"/>
      <c r="L126" s="110"/>
      <c r="M126" s="6"/>
      <c r="N126" s="6">
        <f t="shared" si="14"/>
        <v>0</v>
      </c>
      <c r="O126" s="6">
        <f t="shared" si="15"/>
        <v>0</v>
      </c>
      <c r="P126" s="110"/>
      <c r="Q126" s="6"/>
      <c r="R126" s="110"/>
      <c r="S126" s="6"/>
      <c r="T126" s="110"/>
      <c r="U126" s="6"/>
      <c r="V126" s="110"/>
      <c r="W126" s="6"/>
      <c r="X126" s="110"/>
      <c r="Y126" s="6"/>
      <c r="Z126" s="110"/>
      <c r="AA126" s="6"/>
      <c r="AB126" s="6">
        <f t="shared" si="16"/>
        <v>0</v>
      </c>
      <c r="AC126" s="6">
        <f t="shared" si="17"/>
        <v>0</v>
      </c>
      <c r="AD126" s="5"/>
      <c r="AE126" s="6"/>
      <c r="AF126" s="5"/>
      <c r="AG126" s="6"/>
      <c r="AH126" s="6"/>
      <c r="AI126" s="6"/>
      <c r="AJ126" s="6"/>
      <c r="AK126" s="6"/>
      <c r="AL126" s="5">
        <f t="shared" si="18"/>
        <v>0</v>
      </c>
      <c r="AM126" s="5">
        <f t="shared" si="19"/>
        <v>0</v>
      </c>
      <c r="AN126" s="5"/>
      <c r="AO126" s="5"/>
      <c r="AP126" s="5"/>
      <c r="AQ126" s="5">
        <f t="shared" si="20"/>
        <v>0</v>
      </c>
      <c r="AR126" s="50"/>
      <c r="AS126" s="58"/>
      <c r="AT126" s="5">
        <f t="shared" si="21"/>
        <v>0</v>
      </c>
      <c r="AU126" s="5">
        <f t="shared" si="22"/>
        <v>0</v>
      </c>
      <c r="AV126" s="5">
        <f t="shared" si="23"/>
        <v>0</v>
      </c>
      <c r="AW126" s="5">
        <f t="shared" si="24"/>
        <v>0</v>
      </c>
      <c r="AX126" s="51" t="e">
        <f t="shared" si="25"/>
        <v>#DIV/0!</v>
      </c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>
        <f t="shared" si="26"/>
        <v>0</v>
      </c>
      <c r="BJ126" s="51" t="e">
        <f t="shared" si="27"/>
        <v>#DIV/0!</v>
      </c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</row>
    <row r="127" spans="1:79" s="3" customFormat="1" ht="21.75" customHeight="1">
      <c r="A127" s="5"/>
      <c r="B127" s="2"/>
      <c r="C127" s="2" t="s">
        <v>202</v>
      </c>
      <c r="D127" s="2" t="s">
        <v>183</v>
      </c>
      <c r="E127" s="2" t="s">
        <v>181</v>
      </c>
      <c r="F127" s="2">
        <v>13</v>
      </c>
      <c r="G127" s="2">
        <v>1</v>
      </c>
      <c r="H127" s="110"/>
      <c r="I127" s="6"/>
      <c r="J127" s="110"/>
      <c r="K127" s="6"/>
      <c r="L127" s="110"/>
      <c r="M127" s="6"/>
      <c r="N127" s="6">
        <f t="shared" si="14"/>
        <v>0</v>
      </c>
      <c r="O127" s="6">
        <f t="shared" si="15"/>
        <v>0</v>
      </c>
      <c r="P127" s="110"/>
      <c r="Q127" s="6"/>
      <c r="R127" s="110"/>
      <c r="S127" s="6"/>
      <c r="T127" s="110"/>
      <c r="U127" s="6"/>
      <c r="V127" s="110"/>
      <c r="W127" s="6"/>
      <c r="X127" s="110"/>
      <c r="Y127" s="6"/>
      <c r="Z127" s="110"/>
      <c r="AA127" s="6"/>
      <c r="AB127" s="6">
        <f t="shared" si="16"/>
        <v>0</v>
      </c>
      <c r="AC127" s="6">
        <f t="shared" si="17"/>
        <v>0</v>
      </c>
      <c r="AD127" s="5"/>
      <c r="AE127" s="6"/>
      <c r="AF127" s="5"/>
      <c r="AG127" s="6"/>
      <c r="AH127" s="6"/>
      <c r="AI127" s="6"/>
      <c r="AJ127" s="6"/>
      <c r="AK127" s="6"/>
      <c r="AL127" s="5">
        <f t="shared" si="18"/>
        <v>0</v>
      </c>
      <c r="AM127" s="5">
        <f t="shared" si="19"/>
        <v>0</v>
      </c>
      <c r="AN127" s="5"/>
      <c r="AO127" s="5"/>
      <c r="AP127" s="5"/>
      <c r="AQ127" s="5">
        <f t="shared" si="20"/>
        <v>0</v>
      </c>
      <c r="AR127" s="50"/>
      <c r="AS127" s="58"/>
      <c r="AT127" s="5">
        <f t="shared" si="21"/>
        <v>0</v>
      </c>
      <c r="AU127" s="5">
        <f t="shared" si="22"/>
        <v>0</v>
      </c>
      <c r="AV127" s="5">
        <f t="shared" si="23"/>
        <v>0</v>
      </c>
      <c r="AW127" s="5">
        <f t="shared" si="24"/>
        <v>0</v>
      </c>
      <c r="AX127" s="51" t="e">
        <f t="shared" si="25"/>
        <v>#DIV/0!</v>
      </c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>
        <f t="shared" si="26"/>
        <v>0</v>
      </c>
      <c r="BJ127" s="51" t="e">
        <f t="shared" si="27"/>
        <v>#DIV/0!</v>
      </c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</row>
    <row r="128" spans="1:79" s="3" customFormat="1" ht="21.75" customHeight="1">
      <c r="A128" s="5"/>
      <c r="B128" s="2"/>
      <c r="C128" s="2" t="s">
        <v>187</v>
      </c>
      <c r="D128" s="2" t="s">
        <v>183</v>
      </c>
      <c r="E128" s="2" t="s">
        <v>181</v>
      </c>
      <c r="F128" s="2">
        <v>25</v>
      </c>
      <c r="G128" s="2">
        <v>4</v>
      </c>
      <c r="H128" s="110"/>
      <c r="I128" s="6"/>
      <c r="J128" s="110"/>
      <c r="K128" s="6"/>
      <c r="L128" s="110"/>
      <c r="M128" s="6"/>
      <c r="N128" s="6">
        <f t="shared" si="14"/>
        <v>0</v>
      </c>
      <c r="O128" s="6">
        <f t="shared" si="15"/>
        <v>0</v>
      </c>
      <c r="P128" s="110"/>
      <c r="Q128" s="6"/>
      <c r="R128" s="110"/>
      <c r="S128" s="6"/>
      <c r="T128" s="110"/>
      <c r="U128" s="6"/>
      <c r="V128" s="110"/>
      <c r="W128" s="6"/>
      <c r="X128" s="110"/>
      <c r="Y128" s="6"/>
      <c r="Z128" s="110"/>
      <c r="AA128" s="6"/>
      <c r="AB128" s="6">
        <f t="shared" si="16"/>
        <v>0</v>
      </c>
      <c r="AC128" s="6">
        <f t="shared" si="17"/>
        <v>0</v>
      </c>
      <c r="AD128" s="5"/>
      <c r="AE128" s="6"/>
      <c r="AF128" s="5"/>
      <c r="AG128" s="6"/>
      <c r="AH128" s="6"/>
      <c r="AI128" s="6"/>
      <c r="AJ128" s="6"/>
      <c r="AK128" s="6"/>
      <c r="AL128" s="5">
        <f t="shared" si="18"/>
        <v>0</v>
      </c>
      <c r="AM128" s="5">
        <f t="shared" si="19"/>
        <v>0</v>
      </c>
      <c r="AN128" s="5"/>
      <c r="AO128" s="5"/>
      <c r="AP128" s="5"/>
      <c r="AQ128" s="5">
        <f t="shared" si="20"/>
        <v>0</v>
      </c>
      <c r="AR128" s="50"/>
      <c r="AS128" s="58"/>
      <c r="AT128" s="5">
        <f t="shared" si="21"/>
        <v>0</v>
      </c>
      <c r="AU128" s="5">
        <f t="shared" si="22"/>
        <v>0</v>
      </c>
      <c r="AV128" s="5">
        <f t="shared" si="23"/>
        <v>0</v>
      </c>
      <c r="AW128" s="5">
        <f t="shared" si="24"/>
        <v>0</v>
      </c>
      <c r="AX128" s="51" t="e">
        <f t="shared" si="25"/>
        <v>#DIV/0!</v>
      </c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>
        <f t="shared" si="26"/>
        <v>0</v>
      </c>
      <c r="BJ128" s="51" t="e">
        <f t="shared" si="27"/>
        <v>#DIV/0!</v>
      </c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</row>
    <row r="129" spans="1:79" s="3" customFormat="1" ht="21.75" customHeight="1">
      <c r="A129" s="5"/>
      <c r="B129" s="2"/>
      <c r="C129" s="2" t="s">
        <v>207</v>
      </c>
      <c r="D129" s="2" t="s">
        <v>185</v>
      </c>
      <c r="E129" s="2" t="s">
        <v>181</v>
      </c>
      <c r="F129" s="2">
        <v>48</v>
      </c>
      <c r="G129" s="2">
        <v>1</v>
      </c>
      <c r="H129" s="110"/>
      <c r="I129" s="6"/>
      <c r="J129" s="110"/>
      <c r="K129" s="6"/>
      <c r="L129" s="110"/>
      <c r="M129" s="6"/>
      <c r="N129" s="6">
        <f t="shared" si="14"/>
        <v>0</v>
      </c>
      <c r="O129" s="6">
        <f t="shared" si="15"/>
        <v>0</v>
      </c>
      <c r="P129" s="110"/>
      <c r="Q129" s="6"/>
      <c r="R129" s="110"/>
      <c r="S129" s="6"/>
      <c r="T129" s="110"/>
      <c r="U129" s="6"/>
      <c r="V129" s="110"/>
      <c r="W129" s="6"/>
      <c r="X129" s="110"/>
      <c r="Y129" s="6"/>
      <c r="Z129" s="110"/>
      <c r="AA129" s="6"/>
      <c r="AB129" s="6">
        <f t="shared" si="16"/>
        <v>0</v>
      </c>
      <c r="AC129" s="6">
        <f t="shared" si="17"/>
        <v>0</v>
      </c>
      <c r="AD129" s="5"/>
      <c r="AE129" s="6"/>
      <c r="AF129" s="5"/>
      <c r="AG129" s="6"/>
      <c r="AH129" s="6"/>
      <c r="AI129" s="6"/>
      <c r="AJ129" s="6"/>
      <c r="AK129" s="6"/>
      <c r="AL129" s="5">
        <f t="shared" si="18"/>
        <v>0</v>
      </c>
      <c r="AM129" s="5">
        <f t="shared" si="19"/>
        <v>0</v>
      </c>
      <c r="AN129" s="5"/>
      <c r="AO129" s="5"/>
      <c r="AP129" s="5"/>
      <c r="AQ129" s="5">
        <f t="shared" si="20"/>
        <v>0</v>
      </c>
      <c r="AR129" s="50"/>
      <c r="AS129" s="58"/>
      <c r="AT129" s="5">
        <f t="shared" si="21"/>
        <v>0</v>
      </c>
      <c r="AU129" s="5">
        <f t="shared" si="22"/>
        <v>0</v>
      </c>
      <c r="AV129" s="5">
        <f t="shared" si="23"/>
        <v>0</v>
      </c>
      <c r="AW129" s="5">
        <f t="shared" si="24"/>
        <v>0</v>
      </c>
      <c r="AX129" s="51" t="e">
        <f t="shared" si="25"/>
        <v>#DIV/0!</v>
      </c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>
        <f t="shared" si="26"/>
        <v>0</v>
      </c>
      <c r="BJ129" s="51" t="e">
        <f t="shared" si="27"/>
        <v>#DIV/0!</v>
      </c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</row>
    <row r="130" spans="1:79" s="3" customFormat="1" ht="21.75" customHeight="1">
      <c r="A130" s="5"/>
      <c r="B130" s="2"/>
      <c r="C130" s="2" t="s">
        <v>197</v>
      </c>
      <c r="D130" s="2" t="s">
        <v>183</v>
      </c>
      <c r="E130" s="2" t="s">
        <v>181</v>
      </c>
      <c r="F130" s="2">
        <v>12</v>
      </c>
      <c r="G130" s="2">
        <v>2</v>
      </c>
      <c r="H130" s="110"/>
      <c r="I130" s="6"/>
      <c r="J130" s="110"/>
      <c r="K130" s="6"/>
      <c r="L130" s="110"/>
      <c r="M130" s="6"/>
      <c r="N130" s="6">
        <f t="shared" si="14"/>
        <v>0</v>
      </c>
      <c r="O130" s="6">
        <f t="shared" si="15"/>
        <v>0</v>
      </c>
      <c r="P130" s="110"/>
      <c r="Q130" s="6"/>
      <c r="R130" s="110"/>
      <c r="S130" s="6"/>
      <c r="T130" s="110"/>
      <c r="U130" s="6"/>
      <c r="V130" s="110"/>
      <c r="W130" s="6"/>
      <c r="X130" s="110"/>
      <c r="Y130" s="6"/>
      <c r="Z130" s="110"/>
      <c r="AA130" s="6"/>
      <c r="AB130" s="6">
        <f t="shared" si="16"/>
        <v>0</v>
      </c>
      <c r="AC130" s="6">
        <f t="shared" si="17"/>
        <v>0</v>
      </c>
      <c r="AD130" s="5"/>
      <c r="AE130" s="6"/>
      <c r="AF130" s="5"/>
      <c r="AG130" s="6"/>
      <c r="AH130" s="6"/>
      <c r="AI130" s="6"/>
      <c r="AJ130" s="6"/>
      <c r="AK130" s="6"/>
      <c r="AL130" s="5">
        <f t="shared" si="18"/>
        <v>0</v>
      </c>
      <c r="AM130" s="5">
        <f t="shared" si="19"/>
        <v>0</v>
      </c>
      <c r="AN130" s="5"/>
      <c r="AO130" s="5"/>
      <c r="AP130" s="5"/>
      <c r="AQ130" s="5">
        <f t="shared" si="20"/>
        <v>0</v>
      </c>
      <c r="AR130" s="50"/>
      <c r="AS130" s="58"/>
      <c r="AT130" s="5">
        <f t="shared" si="21"/>
        <v>0</v>
      </c>
      <c r="AU130" s="5">
        <f t="shared" si="22"/>
        <v>0</v>
      </c>
      <c r="AV130" s="5">
        <f t="shared" si="23"/>
        <v>0</v>
      </c>
      <c r="AW130" s="5">
        <f t="shared" si="24"/>
        <v>0</v>
      </c>
      <c r="AX130" s="51" t="e">
        <f t="shared" si="25"/>
        <v>#DIV/0!</v>
      </c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>
        <f t="shared" si="26"/>
        <v>0</v>
      </c>
      <c r="BJ130" s="51" t="e">
        <f t="shared" si="27"/>
        <v>#DIV/0!</v>
      </c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</row>
    <row r="131" spans="1:79" s="3" customFormat="1" ht="21.75" customHeight="1">
      <c r="A131" s="5"/>
      <c r="B131" s="2"/>
      <c r="C131" s="2" t="s">
        <v>193</v>
      </c>
      <c r="D131" s="2" t="s">
        <v>183</v>
      </c>
      <c r="E131" s="2" t="s">
        <v>181</v>
      </c>
      <c r="F131" s="2">
        <v>15</v>
      </c>
      <c r="G131" s="2">
        <v>1</v>
      </c>
      <c r="H131" s="110"/>
      <c r="I131" s="6"/>
      <c r="J131" s="110"/>
      <c r="K131" s="6"/>
      <c r="L131" s="110"/>
      <c r="M131" s="6"/>
      <c r="N131" s="6">
        <f t="shared" si="14"/>
        <v>0</v>
      </c>
      <c r="O131" s="6">
        <f t="shared" si="15"/>
        <v>0</v>
      </c>
      <c r="P131" s="110"/>
      <c r="Q131" s="6"/>
      <c r="R131" s="110"/>
      <c r="S131" s="6"/>
      <c r="T131" s="110"/>
      <c r="U131" s="6"/>
      <c r="V131" s="110"/>
      <c r="W131" s="6"/>
      <c r="X131" s="110"/>
      <c r="Y131" s="6"/>
      <c r="Z131" s="110"/>
      <c r="AA131" s="6"/>
      <c r="AB131" s="6">
        <f t="shared" si="16"/>
        <v>0</v>
      </c>
      <c r="AC131" s="6">
        <f t="shared" si="17"/>
        <v>0</v>
      </c>
      <c r="AD131" s="5"/>
      <c r="AE131" s="6"/>
      <c r="AF131" s="5"/>
      <c r="AG131" s="6"/>
      <c r="AH131" s="6"/>
      <c r="AI131" s="6"/>
      <c r="AJ131" s="6"/>
      <c r="AK131" s="6"/>
      <c r="AL131" s="5">
        <f t="shared" si="18"/>
        <v>0</v>
      </c>
      <c r="AM131" s="5">
        <f t="shared" si="19"/>
        <v>0</v>
      </c>
      <c r="AN131" s="5"/>
      <c r="AO131" s="5"/>
      <c r="AP131" s="5"/>
      <c r="AQ131" s="5">
        <f t="shared" si="20"/>
        <v>0</v>
      </c>
      <c r="AR131" s="50"/>
      <c r="AS131" s="58"/>
      <c r="AT131" s="5">
        <f t="shared" si="21"/>
        <v>0</v>
      </c>
      <c r="AU131" s="5">
        <f t="shared" si="22"/>
        <v>0</v>
      </c>
      <c r="AV131" s="5">
        <f t="shared" si="23"/>
        <v>0</v>
      </c>
      <c r="AW131" s="5">
        <f t="shared" si="24"/>
        <v>0</v>
      </c>
      <c r="AX131" s="51" t="e">
        <f t="shared" si="25"/>
        <v>#DIV/0!</v>
      </c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>
        <f t="shared" si="26"/>
        <v>0</v>
      </c>
      <c r="BJ131" s="51" t="e">
        <f t="shared" si="27"/>
        <v>#DIV/0!</v>
      </c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</row>
    <row r="132" spans="1:79" s="3" customFormat="1" ht="21.75" customHeight="1">
      <c r="A132" s="5"/>
      <c r="B132" s="2"/>
      <c r="C132" s="2" t="s">
        <v>202</v>
      </c>
      <c r="D132" s="2" t="s">
        <v>183</v>
      </c>
      <c r="E132" s="2" t="s">
        <v>181</v>
      </c>
      <c r="F132" s="2">
        <v>15</v>
      </c>
      <c r="G132" s="2">
        <v>1</v>
      </c>
      <c r="H132" s="110"/>
      <c r="I132" s="6"/>
      <c r="J132" s="110"/>
      <c r="K132" s="6"/>
      <c r="L132" s="110"/>
      <c r="M132" s="6"/>
      <c r="N132" s="6">
        <f t="shared" si="14"/>
        <v>0</v>
      </c>
      <c r="O132" s="6">
        <f t="shared" si="15"/>
        <v>0</v>
      </c>
      <c r="P132" s="110"/>
      <c r="Q132" s="6"/>
      <c r="R132" s="110"/>
      <c r="S132" s="6"/>
      <c r="T132" s="110"/>
      <c r="U132" s="6"/>
      <c r="V132" s="110"/>
      <c r="W132" s="6"/>
      <c r="X132" s="110"/>
      <c r="Y132" s="6"/>
      <c r="Z132" s="110"/>
      <c r="AA132" s="6"/>
      <c r="AB132" s="6">
        <f t="shared" si="16"/>
        <v>0</v>
      </c>
      <c r="AC132" s="6">
        <f t="shared" si="17"/>
        <v>0</v>
      </c>
      <c r="AD132" s="5"/>
      <c r="AE132" s="6"/>
      <c r="AF132" s="5"/>
      <c r="AG132" s="6"/>
      <c r="AH132" s="6"/>
      <c r="AI132" s="6"/>
      <c r="AJ132" s="6"/>
      <c r="AK132" s="6"/>
      <c r="AL132" s="5">
        <f t="shared" si="18"/>
        <v>0</v>
      </c>
      <c r="AM132" s="5">
        <f t="shared" si="19"/>
        <v>0</v>
      </c>
      <c r="AN132" s="5"/>
      <c r="AO132" s="5"/>
      <c r="AP132" s="5"/>
      <c r="AQ132" s="5">
        <f t="shared" si="20"/>
        <v>0</v>
      </c>
      <c r="AR132" s="50"/>
      <c r="AS132" s="58"/>
      <c r="AT132" s="5">
        <f t="shared" si="21"/>
        <v>0</v>
      </c>
      <c r="AU132" s="5">
        <f t="shared" si="22"/>
        <v>0</v>
      </c>
      <c r="AV132" s="5">
        <f t="shared" si="23"/>
        <v>0</v>
      </c>
      <c r="AW132" s="5">
        <f t="shared" si="24"/>
        <v>0</v>
      </c>
      <c r="AX132" s="51" t="e">
        <f t="shared" si="25"/>
        <v>#DIV/0!</v>
      </c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>
        <f t="shared" si="26"/>
        <v>0</v>
      </c>
      <c r="BJ132" s="51" t="e">
        <f t="shared" si="27"/>
        <v>#DIV/0!</v>
      </c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</row>
    <row r="133" spans="1:79" s="3" customFormat="1" ht="21.75" customHeight="1">
      <c r="A133" s="5"/>
      <c r="B133" s="2"/>
      <c r="C133" s="2" t="s">
        <v>202</v>
      </c>
      <c r="D133" s="2" t="s">
        <v>183</v>
      </c>
      <c r="E133" s="2" t="s">
        <v>181</v>
      </c>
      <c r="F133" s="2">
        <v>13</v>
      </c>
      <c r="G133" s="2">
        <v>1</v>
      </c>
      <c r="H133" s="110"/>
      <c r="I133" s="6"/>
      <c r="J133" s="110"/>
      <c r="K133" s="6"/>
      <c r="L133" s="110"/>
      <c r="M133" s="6"/>
      <c r="N133" s="6">
        <f t="shared" si="14"/>
        <v>0</v>
      </c>
      <c r="O133" s="6">
        <f t="shared" si="15"/>
        <v>0</v>
      </c>
      <c r="P133" s="110"/>
      <c r="Q133" s="6"/>
      <c r="R133" s="110"/>
      <c r="S133" s="6"/>
      <c r="T133" s="110"/>
      <c r="U133" s="6"/>
      <c r="V133" s="110"/>
      <c r="W133" s="6"/>
      <c r="X133" s="110"/>
      <c r="Y133" s="6"/>
      <c r="Z133" s="110"/>
      <c r="AA133" s="6"/>
      <c r="AB133" s="6">
        <f t="shared" si="16"/>
        <v>0</v>
      </c>
      <c r="AC133" s="6">
        <f t="shared" si="17"/>
        <v>0</v>
      </c>
      <c r="AD133" s="5"/>
      <c r="AE133" s="6"/>
      <c r="AF133" s="5"/>
      <c r="AG133" s="6"/>
      <c r="AH133" s="6"/>
      <c r="AI133" s="6"/>
      <c r="AJ133" s="6"/>
      <c r="AK133" s="6"/>
      <c r="AL133" s="5">
        <f t="shared" si="18"/>
        <v>0</v>
      </c>
      <c r="AM133" s="5">
        <f t="shared" si="19"/>
        <v>0</v>
      </c>
      <c r="AN133" s="5"/>
      <c r="AO133" s="5"/>
      <c r="AP133" s="5"/>
      <c r="AQ133" s="5">
        <f t="shared" si="20"/>
        <v>0</v>
      </c>
      <c r="AR133" s="50"/>
      <c r="AS133" s="58"/>
      <c r="AT133" s="5">
        <f t="shared" si="21"/>
        <v>0</v>
      </c>
      <c r="AU133" s="5">
        <f t="shared" si="22"/>
        <v>0</v>
      </c>
      <c r="AV133" s="5">
        <f t="shared" si="23"/>
        <v>0</v>
      </c>
      <c r="AW133" s="5">
        <f t="shared" si="24"/>
        <v>0</v>
      </c>
      <c r="AX133" s="51" t="e">
        <f t="shared" si="25"/>
        <v>#DIV/0!</v>
      </c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>
        <f t="shared" si="26"/>
        <v>0</v>
      </c>
      <c r="BJ133" s="51" t="e">
        <f t="shared" si="27"/>
        <v>#DIV/0!</v>
      </c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</row>
    <row r="134" spans="1:79" s="3" customFormat="1" ht="21.75" customHeight="1">
      <c r="A134" s="5"/>
      <c r="B134" s="2"/>
      <c r="C134" s="2" t="s">
        <v>188</v>
      </c>
      <c r="D134" s="2" t="s">
        <v>183</v>
      </c>
      <c r="E134" s="2" t="s">
        <v>181</v>
      </c>
      <c r="F134" s="2">
        <v>20</v>
      </c>
      <c r="G134" s="2">
        <v>4</v>
      </c>
      <c r="H134" s="110"/>
      <c r="I134" s="6"/>
      <c r="J134" s="110"/>
      <c r="K134" s="6"/>
      <c r="L134" s="110"/>
      <c r="M134" s="6"/>
      <c r="N134" s="6">
        <f t="shared" si="14"/>
        <v>0</v>
      </c>
      <c r="O134" s="6">
        <f t="shared" si="15"/>
        <v>0</v>
      </c>
      <c r="P134" s="110"/>
      <c r="Q134" s="6"/>
      <c r="R134" s="110"/>
      <c r="S134" s="6"/>
      <c r="T134" s="110"/>
      <c r="U134" s="6"/>
      <c r="V134" s="110"/>
      <c r="W134" s="6"/>
      <c r="X134" s="110"/>
      <c r="Y134" s="6"/>
      <c r="Z134" s="110"/>
      <c r="AA134" s="6"/>
      <c r="AB134" s="6">
        <f t="shared" si="16"/>
        <v>0</v>
      </c>
      <c r="AC134" s="6">
        <f t="shared" si="17"/>
        <v>0</v>
      </c>
      <c r="AD134" s="5"/>
      <c r="AE134" s="6"/>
      <c r="AF134" s="5"/>
      <c r="AG134" s="6"/>
      <c r="AH134" s="6"/>
      <c r="AI134" s="6"/>
      <c r="AJ134" s="6"/>
      <c r="AK134" s="6"/>
      <c r="AL134" s="5">
        <f t="shared" si="18"/>
        <v>0</v>
      </c>
      <c r="AM134" s="5">
        <f t="shared" si="19"/>
        <v>0</v>
      </c>
      <c r="AN134" s="5"/>
      <c r="AO134" s="5"/>
      <c r="AP134" s="5"/>
      <c r="AQ134" s="5">
        <f t="shared" si="20"/>
        <v>0</v>
      </c>
      <c r="AR134" s="50"/>
      <c r="AS134" s="58"/>
      <c r="AT134" s="5">
        <f t="shared" si="21"/>
        <v>0</v>
      </c>
      <c r="AU134" s="5">
        <f t="shared" si="22"/>
        <v>0</v>
      </c>
      <c r="AV134" s="5">
        <f t="shared" si="23"/>
        <v>0</v>
      </c>
      <c r="AW134" s="5">
        <f t="shared" si="24"/>
        <v>0</v>
      </c>
      <c r="AX134" s="51" t="e">
        <f t="shared" si="25"/>
        <v>#DIV/0!</v>
      </c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>
        <f t="shared" si="26"/>
        <v>0</v>
      </c>
      <c r="BJ134" s="51" t="e">
        <f t="shared" si="27"/>
        <v>#DIV/0!</v>
      </c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</row>
    <row r="135" spans="1:79" s="3" customFormat="1" ht="21.75" customHeight="1">
      <c r="A135" s="5"/>
      <c r="B135" s="2"/>
      <c r="C135" s="2" t="s">
        <v>211</v>
      </c>
      <c r="D135" s="2" t="s">
        <v>184</v>
      </c>
      <c r="E135" s="2" t="s">
        <v>181</v>
      </c>
      <c r="F135" s="2">
        <v>30</v>
      </c>
      <c r="G135" s="2">
        <v>1</v>
      </c>
      <c r="H135" s="110"/>
      <c r="I135" s="6"/>
      <c r="J135" s="110"/>
      <c r="K135" s="6"/>
      <c r="L135" s="110"/>
      <c r="M135" s="6"/>
      <c r="N135" s="6">
        <f t="shared" ref="N135:N162" si="28">L135+J135+H135</f>
        <v>0</v>
      </c>
      <c r="O135" s="6">
        <f t="shared" ref="O135:O162" si="29">M135+K135+I135</f>
        <v>0</v>
      </c>
      <c r="P135" s="110"/>
      <c r="Q135" s="6"/>
      <c r="R135" s="110"/>
      <c r="S135" s="6"/>
      <c r="T135" s="110"/>
      <c r="U135" s="6"/>
      <c r="V135" s="110"/>
      <c r="W135" s="6"/>
      <c r="X135" s="110"/>
      <c r="Y135" s="6"/>
      <c r="Z135" s="110"/>
      <c r="AA135" s="6"/>
      <c r="AB135" s="6">
        <f t="shared" ref="AB135:AB162" si="30">Z135+X135+V135+T135+R135+P135</f>
        <v>0</v>
      </c>
      <c r="AC135" s="6">
        <f t="shared" ref="AC135:AC162" si="31">AA135+Y135+W135+U135+S135+Q135</f>
        <v>0</v>
      </c>
      <c r="AD135" s="5"/>
      <c r="AE135" s="6"/>
      <c r="AF135" s="5"/>
      <c r="AG135" s="6"/>
      <c r="AH135" s="6"/>
      <c r="AI135" s="6"/>
      <c r="AJ135" s="6"/>
      <c r="AK135" s="6"/>
      <c r="AL135" s="5">
        <f t="shared" ref="AL135:AL162" si="32">AJ135+AH135+AF135+AD135</f>
        <v>0</v>
      </c>
      <c r="AM135" s="5">
        <f t="shared" ref="AM135:AM162" si="33">AK135+AI135+AG135+AE135</f>
        <v>0</v>
      </c>
      <c r="AN135" s="5"/>
      <c r="AO135" s="5"/>
      <c r="AP135" s="5"/>
      <c r="AQ135" s="5">
        <f t="shared" ref="AQ135:AQ162" si="34">AP135+AO135</f>
        <v>0</v>
      </c>
      <c r="AR135" s="50"/>
      <c r="AS135" s="58"/>
      <c r="AT135" s="5">
        <f t="shared" ref="AT135:AT162" si="35">AS135+AR135</f>
        <v>0</v>
      </c>
      <c r="AU135" s="5">
        <f t="shared" ref="AU135:AU162" si="36">AO135-AR135</f>
        <v>0</v>
      </c>
      <c r="AV135" s="5">
        <f t="shared" ref="AV135:AV162" si="37">AP135-AS135</f>
        <v>0</v>
      </c>
      <c r="AW135" s="5">
        <f t="shared" ref="AW135:AW162" si="38">AV135+AU135</f>
        <v>0</v>
      </c>
      <c r="AX135" s="51" t="e">
        <f t="shared" ref="AX135:AX162" si="39">AW135/AT135*100</f>
        <v>#DIV/0!</v>
      </c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>
        <f t="shared" ref="BI135:BI162" si="40">AQ135+AY135+BA135+BC135+BD135+BE135-(AZ135+AT135)</f>
        <v>0</v>
      </c>
      <c r="BJ135" s="51" t="e">
        <f t="shared" ref="BJ135:BJ162" si="41">BI135/AT135*100</f>
        <v>#DIV/0!</v>
      </c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</row>
    <row r="136" spans="1:79" s="3" customFormat="1" ht="21.75" customHeight="1">
      <c r="A136" s="5"/>
      <c r="B136" s="2"/>
      <c r="C136" s="2" t="s">
        <v>198</v>
      </c>
      <c r="D136" s="2" t="s">
        <v>183</v>
      </c>
      <c r="E136" s="2" t="s">
        <v>181</v>
      </c>
      <c r="F136" s="2">
        <v>5</v>
      </c>
      <c r="G136" s="2">
        <v>1</v>
      </c>
      <c r="H136" s="110"/>
      <c r="I136" s="6"/>
      <c r="J136" s="110"/>
      <c r="K136" s="6"/>
      <c r="L136" s="110"/>
      <c r="M136" s="6"/>
      <c r="N136" s="6">
        <f t="shared" si="28"/>
        <v>0</v>
      </c>
      <c r="O136" s="6">
        <f t="shared" si="29"/>
        <v>0</v>
      </c>
      <c r="P136" s="110"/>
      <c r="Q136" s="6"/>
      <c r="R136" s="110"/>
      <c r="S136" s="6"/>
      <c r="T136" s="110"/>
      <c r="U136" s="6"/>
      <c r="V136" s="110"/>
      <c r="W136" s="6"/>
      <c r="X136" s="110"/>
      <c r="Y136" s="6"/>
      <c r="Z136" s="110"/>
      <c r="AA136" s="6"/>
      <c r="AB136" s="6">
        <f t="shared" si="30"/>
        <v>0</v>
      </c>
      <c r="AC136" s="6">
        <f t="shared" si="31"/>
        <v>0</v>
      </c>
      <c r="AD136" s="5"/>
      <c r="AE136" s="6"/>
      <c r="AF136" s="5"/>
      <c r="AG136" s="6"/>
      <c r="AH136" s="6"/>
      <c r="AI136" s="6"/>
      <c r="AJ136" s="6"/>
      <c r="AK136" s="6"/>
      <c r="AL136" s="5">
        <f t="shared" si="32"/>
        <v>0</v>
      </c>
      <c r="AM136" s="5">
        <f t="shared" si="33"/>
        <v>0</v>
      </c>
      <c r="AN136" s="5"/>
      <c r="AO136" s="5"/>
      <c r="AP136" s="5"/>
      <c r="AQ136" s="5">
        <f t="shared" si="34"/>
        <v>0</v>
      </c>
      <c r="AR136" s="50"/>
      <c r="AS136" s="58"/>
      <c r="AT136" s="5">
        <f t="shared" si="35"/>
        <v>0</v>
      </c>
      <c r="AU136" s="5">
        <f t="shared" si="36"/>
        <v>0</v>
      </c>
      <c r="AV136" s="5">
        <f t="shared" si="37"/>
        <v>0</v>
      </c>
      <c r="AW136" s="5">
        <f t="shared" si="38"/>
        <v>0</v>
      </c>
      <c r="AX136" s="51" t="e">
        <f t="shared" si="39"/>
        <v>#DIV/0!</v>
      </c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>
        <f t="shared" si="40"/>
        <v>0</v>
      </c>
      <c r="BJ136" s="51" t="e">
        <f t="shared" si="41"/>
        <v>#DIV/0!</v>
      </c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</row>
    <row r="137" spans="1:79" s="3" customFormat="1" ht="21.75" customHeight="1">
      <c r="A137" s="5"/>
      <c r="B137" s="2"/>
      <c r="C137" s="2" t="s">
        <v>206</v>
      </c>
      <c r="D137" s="2" t="s">
        <v>185</v>
      </c>
      <c r="E137" s="2" t="s">
        <v>181</v>
      </c>
      <c r="F137" s="2">
        <v>34</v>
      </c>
      <c r="G137" s="2">
        <v>4</v>
      </c>
      <c r="H137" s="110"/>
      <c r="I137" s="6"/>
      <c r="J137" s="110"/>
      <c r="K137" s="6"/>
      <c r="L137" s="110"/>
      <c r="M137" s="6"/>
      <c r="N137" s="6">
        <f t="shared" si="28"/>
        <v>0</v>
      </c>
      <c r="O137" s="6">
        <f t="shared" si="29"/>
        <v>0</v>
      </c>
      <c r="P137" s="110"/>
      <c r="Q137" s="6"/>
      <c r="R137" s="110"/>
      <c r="S137" s="6"/>
      <c r="T137" s="110"/>
      <c r="U137" s="6"/>
      <c r="V137" s="110"/>
      <c r="W137" s="6"/>
      <c r="X137" s="110"/>
      <c r="Y137" s="6"/>
      <c r="Z137" s="110"/>
      <c r="AA137" s="6"/>
      <c r="AB137" s="6">
        <f t="shared" si="30"/>
        <v>0</v>
      </c>
      <c r="AC137" s="6">
        <f t="shared" si="31"/>
        <v>0</v>
      </c>
      <c r="AD137" s="5"/>
      <c r="AE137" s="6"/>
      <c r="AF137" s="5"/>
      <c r="AG137" s="6"/>
      <c r="AH137" s="6"/>
      <c r="AI137" s="6"/>
      <c r="AJ137" s="6"/>
      <c r="AK137" s="6"/>
      <c r="AL137" s="5">
        <f t="shared" si="32"/>
        <v>0</v>
      </c>
      <c r="AM137" s="5">
        <f t="shared" si="33"/>
        <v>0</v>
      </c>
      <c r="AN137" s="5"/>
      <c r="AO137" s="5"/>
      <c r="AP137" s="5"/>
      <c r="AQ137" s="5">
        <f t="shared" si="34"/>
        <v>0</v>
      </c>
      <c r="AR137" s="50"/>
      <c r="AS137" s="58"/>
      <c r="AT137" s="5">
        <f t="shared" si="35"/>
        <v>0</v>
      </c>
      <c r="AU137" s="5">
        <f t="shared" si="36"/>
        <v>0</v>
      </c>
      <c r="AV137" s="5">
        <f t="shared" si="37"/>
        <v>0</v>
      </c>
      <c r="AW137" s="5">
        <f t="shared" si="38"/>
        <v>0</v>
      </c>
      <c r="AX137" s="51" t="e">
        <f t="shared" si="39"/>
        <v>#DIV/0!</v>
      </c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>
        <f t="shared" si="40"/>
        <v>0</v>
      </c>
      <c r="BJ137" s="51" t="e">
        <f t="shared" si="41"/>
        <v>#DIV/0!</v>
      </c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</row>
    <row r="138" spans="1:79" s="3" customFormat="1" ht="21.75" customHeight="1">
      <c r="A138" s="5"/>
      <c r="B138" s="2"/>
      <c r="C138" s="2" t="s">
        <v>190</v>
      </c>
      <c r="D138" s="2" t="s">
        <v>183</v>
      </c>
      <c r="E138" s="2" t="s">
        <v>181</v>
      </c>
      <c r="F138" s="2">
        <v>13</v>
      </c>
      <c r="G138" s="2">
        <v>1</v>
      </c>
      <c r="H138" s="110"/>
      <c r="I138" s="6"/>
      <c r="J138" s="110"/>
      <c r="K138" s="6"/>
      <c r="L138" s="110"/>
      <c r="M138" s="6"/>
      <c r="N138" s="6">
        <f t="shared" si="28"/>
        <v>0</v>
      </c>
      <c r="O138" s="6">
        <f t="shared" si="29"/>
        <v>0</v>
      </c>
      <c r="P138" s="110"/>
      <c r="Q138" s="6"/>
      <c r="R138" s="110"/>
      <c r="S138" s="6"/>
      <c r="T138" s="110"/>
      <c r="U138" s="6"/>
      <c r="V138" s="110"/>
      <c r="W138" s="6"/>
      <c r="X138" s="110"/>
      <c r="Y138" s="6"/>
      <c r="Z138" s="110"/>
      <c r="AA138" s="6"/>
      <c r="AB138" s="6">
        <f t="shared" si="30"/>
        <v>0</v>
      </c>
      <c r="AC138" s="6">
        <f t="shared" si="31"/>
        <v>0</v>
      </c>
      <c r="AD138" s="5"/>
      <c r="AE138" s="6"/>
      <c r="AF138" s="5"/>
      <c r="AG138" s="6"/>
      <c r="AH138" s="6"/>
      <c r="AI138" s="6"/>
      <c r="AJ138" s="6"/>
      <c r="AK138" s="6"/>
      <c r="AL138" s="5">
        <f t="shared" si="32"/>
        <v>0</v>
      </c>
      <c r="AM138" s="5">
        <f t="shared" si="33"/>
        <v>0</v>
      </c>
      <c r="AN138" s="5"/>
      <c r="AO138" s="5"/>
      <c r="AP138" s="5"/>
      <c r="AQ138" s="5">
        <f t="shared" si="34"/>
        <v>0</v>
      </c>
      <c r="AR138" s="50"/>
      <c r="AS138" s="58"/>
      <c r="AT138" s="5">
        <f t="shared" si="35"/>
        <v>0</v>
      </c>
      <c r="AU138" s="5">
        <f t="shared" si="36"/>
        <v>0</v>
      </c>
      <c r="AV138" s="5">
        <f t="shared" si="37"/>
        <v>0</v>
      </c>
      <c r="AW138" s="5">
        <f t="shared" si="38"/>
        <v>0</v>
      </c>
      <c r="AX138" s="51" t="e">
        <f t="shared" si="39"/>
        <v>#DIV/0!</v>
      </c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>
        <f t="shared" si="40"/>
        <v>0</v>
      </c>
      <c r="BJ138" s="51" t="e">
        <f t="shared" si="41"/>
        <v>#DIV/0!</v>
      </c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</row>
    <row r="139" spans="1:79" s="3" customFormat="1" ht="21.75" customHeight="1">
      <c r="A139" s="5"/>
      <c r="B139" s="2"/>
      <c r="C139" s="2" t="s">
        <v>208</v>
      </c>
      <c r="D139" s="2" t="s">
        <v>185</v>
      </c>
      <c r="E139" s="2" t="s">
        <v>181</v>
      </c>
      <c r="F139" s="2">
        <v>45</v>
      </c>
      <c r="G139" s="2">
        <v>4</v>
      </c>
      <c r="H139" s="110"/>
      <c r="I139" s="6"/>
      <c r="J139" s="110"/>
      <c r="K139" s="6"/>
      <c r="L139" s="110"/>
      <c r="M139" s="6"/>
      <c r="N139" s="6">
        <f t="shared" si="28"/>
        <v>0</v>
      </c>
      <c r="O139" s="6">
        <f t="shared" si="29"/>
        <v>0</v>
      </c>
      <c r="P139" s="110"/>
      <c r="Q139" s="6"/>
      <c r="R139" s="110"/>
      <c r="S139" s="6"/>
      <c r="T139" s="110"/>
      <c r="U139" s="6"/>
      <c r="V139" s="110"/>
      <c r="W139" s="6"/>
      <c r="X139" s="110"/>
      <c r="Y139" s="6"/>
      <c r="Z139" s="110"/>
      <c r="AA139" s="6"/>
      <c r="AB139" s="6">
        <f t="shared" si="30"/>
        <v>0</v>
      </c>
      <c r="AC139" s="6">
        <f t="shared" si="31"/>
        <v>0</v>
      </c>
      <c r="AD139" s="5"/>
      <c r="AE139" s="6"/>
      <c r="AF139" s="5"/>
      <c r="AG139" s="6"/>
      <c r="AH139" s="6"/>
      <c r="AI139" s="6"/>
      <c r="AJ139" s="6"/>
      <c r="AK139" s="6"/>
      <c r="AL139" s="5">
        <f t="shared" si="32"/>
        <v>0</v>
      </c>
      <c r="AM139" s="5">
        <f t="shared" si="33"/>
        <v>0</v>
      </c>
      <c r="AN139" s="5"/>
      <c r="AO139" s="5"/>
      <c r="AP139" s="5"/>
      <c r="AQ139" s="5">
        <f t="shared" si="34"/>
        <v>0</v>
      </c>
      <c r="AR139" s="50"/>
      <c r="AS139" s="58"/>
      <c r="AT139" s="5">
        <f t="shared" si="35"/>
        <v>0</v>
      </c>
      <c r="AU139" s="5">
        <f t="shared" si="36"/>
        <v>0</v>
      </c>
      <c r="AV139" s="5">
        <f t="shared" si="37"/>
        <v>0</v>
      </c>
      <c r="AW139" s="5">
        <f t="shared" si="38"/>
        <v>0</v>
      </c>
      <c r="AX139" s="51" t="e">
        <f t="shared" si="39"/>
        <v>#DIV/0!</v>
      </c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>
        <f t="shared" si="40"/>
        <v>0</v>
      </c>
      <c r="BJ139" s="51" t="e">
        <f t="shared" si="41"/>
        <v>#DIV/0!</v>
      </c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</row>
    <row r="140" spans="1:79" s="3" customFormat="1" ht="21.75" customHeight="1">
      <c r="A140" s="5"/>
      <c r="B140" s="2"/>
      <c r="C140" s="2" t="s">
        <v>205</v>
      </c>
      <c r="D140" s="2" t="s">
        <v>185</v>
      </c>
      <c r="E140" s="2" t="s">
        <v>181</v>
      </c>
      <c r="F140" s="2">
        <v>33</v>
      </c>
      <c r="G140" s="2">
        <v>1</v>
      </c>
      <c r="H140" s="110"/>
      <c r="I140" s="6"/>
      <c r="J140" s="110"/>
      <c r="K140" s="6"/>
      <c r="L140" s="110"/>
      <c r="M140" s="6"/>
      <c r="N140" s="6">
        <f t="shared" si="28"/>
        <v>0</v>
      </c>
      <c r="O140" s="6">
        <f t="shared" si="29"/>
        <v>0</v>
      </c>
      <c r="P140" s="110"/>
      <c r="Q140" s="6"/>
      <c r="R140" s="110"/>
      <c r="S140" s="6"/>
      <c r="T140" s="110"/>
      <c r="U140" s="6"/>
      <c r="V140" s="110"/>
      <c r="W140" s="6"/>
      <c r="X140" s="110"/>
      <c r="Y140" s="6"/>
      <c r="Z140" s="110"/>
      <c r="AA140" s="6"/>
      <c r="AB140" s="6">
        <f t="shared" si="30"/>
        <v>0</v>
      </c>
      <c r="AC140" s="6">
        <f t="shared" si="31"/>
        <v>0</v>
      </c>
      <c r="AD140" s="5"/>
      <c r="AE140" s="6"/>
      <c r="AF140" s="5"/>
      <c r="AG140" s="6"/>
      <c r="AH140" s="6"/>
      <c r="AI140" s="6"/>
      <c r="AJ140" s="6"/>
      <c r="AK140" s="6"/>
      <c r="AL140" s="5">
        <f t="shared" si="32"/>
        <v>0</v>
      </c>
      <c r="AM140" s="5">
        <f t="shared" si="33"/>
        <v>0</v>
      </c>
      <c r="AN140" s="5"/>
      <c r="AO140" s="5"/>
      <c r="AP140" s="5"/>
      <c r="AQ140" s="5">
        <f t="shared" si="34"/>
        <v>0</v>
      </c>
      <c r="AR140" s="50"/>
      <c r="AS140" s="58"/>
      <c r="AT140" s="5">
        <f t="shared" si="35"/>
        <v>0</v>
      </c>
      <c r="AU140" s="5">
        <f t="shared" si="36"/>
        <v>0</v>
      </c>
      <c r="AV140" s="5">
        <f t="shared" si="37"/>
        <v>0</v>
      </c>
      <c r="AW140" s="5">
        <f t="shared" si="38"/>
        <v>0</v>
      </c>
      <c r="AX140" s="51" t="e">
        <f t="shared" si="39"/>
        <v>#DIV/0!</v>
      </c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>
        <f t="shared" si="40"/>
        <v>0</v>
      </c>
      <c r="BJ140" s="51" t="e">
        <f t="shared" si="41"/>
        <v>#DIV/0!</v>
      </c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</row>
    <row r="141" spans="1:79" s="3" customFormat="1" ht="21.75" customHeight="1">
      <c r="A141" s="5"/>
      <c r="B141" s="2"/>
      <c r="C141" s="2" t="s">
        <v>186</v>
      </c>
      <c r="D141" s="2" t="s">
        <v>183</v>
      </c>
      <c r="E141" s="2" t="s">
        <v>181</v>
      </c>
      <c r="F141" s="2">
        <v>30</v>
      </c>
      <c r="G141" s="2">
        <v>4</v>
      </c>
      <c r="H141" s="110"/>
      <c r="I141" s="6"/>
      <c r="J141" s="110"/>
      <c r="K141" s="6"/>
      <c r="L141" s="110"/>
      <c r="M141" s="6"/>
      <c r="N141" s="6">
        <f t="shared" si="28"/>
        <v>0</v>
      </c>
      <c r="O141" s="6">
        <f t="shared" si="29"/>
        <v>0</v>
      </c>
      <c r="P141" s="110"/>
      <c r="Q141" s="6"/>
      <c r="R141" s="110"/>
      <c r="S141" s="6"/>
      <c r="T141" s="110"/>
      <c r="U141" s="6"/>
      <c r="V141" s="110"/>
      <c r="W141" s="6"/>
      <c r="X141" s="110"/>
      <c r="Y141" s="6"/>
      <c r="Z141" s="110"/>
      <c r="AA141" s="6"/>
      <c r="AB141" s="6">
        <f t="shared" si="30"/>
        <v>0</v>
      </c>
      <c r="AC141" s="6">
        <f t="shared" si="31"/>
        <v>0</v>
      </c>
      <c r="AD141" s="5"/>
      <c r="AE141" s="6"/>
      <c r="AF141" s="5"/>
      <c r="AG141" s="6"/>
      <c r="AH141" s="6"/>
      <c r="AI141" s="6"/>
      <c r="AJ141" s="6"/>
      <c r="AK141" s="6"/>
      <c r="AL141" s="5">
        <f t="shared" si="32"/>
        <v>0</v>
      </c>
      <c r="AM141" s="5">
        <f t="shared" si="33"/>
        <v>0</v>
      </c>
      <c r="AN141" s="5"/>
      <c r="AO141" s="5"/>
      <c r="AP141" s="5"/>
      <c r="AQ141" s="5">
        <f t="shared" si="34"/>
        <v>0</v>
      </c>
      <c r="AR141" s="50"/>
      <c r="AS141" s="58"/>
      <c r="AT141" s="5">
        <f t="shared" si="35"/>
        <v>0</v>
      </c>
      <c r="AU141" s="5">
        <f t="shared" si="36"/>
        <v>0</v>
      </c>
      <c r="AV141" s="5">
        <f t="shared" si="37"/>
        <v>0</v>
      </c>
      <c r="AW141" s="5">
        <f t="shared" si="38"/>
        <v>0</v>
      </c>
      <c r="AX141" s="51" t="e">
        <f t="shared" si="39"/>
        <v>#DIV/0!</v>
      </c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>
        <f t="shared" si="40"/>
        <v>0</v>
      </c>
      <c r="BJ141" s="51" t="e">
        <f t="shared" si="41"/>
        <v>#DIV/0!</v>
      </c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</row>
    <row r="142" spans="1:79" s="3" customFormat="1" ht="21.75" customHeight="1">
      <c r="A142" s="5"/>
      <c r="B142" s="2"/>
      <c r="C142" s="2" t="s">
        <v>205</v>
      </c>
      <c r="D142" s="2" t="s">
        <v>185</v>
      </c>
      <c r="E142" s="2" t="s">
        <v>181</v>
      </c>
      <c r="F142" s="2">
        <v>30</v>
      </c>
      <c r="G142" s="2">
        <v>1</v>
      </c>
      <c r="H142" s="110"/>
      <c r="I142" s="6"/>
      <c r="J142" s="110"/>
      <c r="K142" s="6"/>
      <c r="L142" s="110"/>
      <c r="M142" s="6"/>
      <c r="N142" s="6">
        <f t="shared" si="28"/>
        <v>0</v>
      </c>
      <c r="O142" s="6">
        <f t="shared" si="29"/>
        <v>0</v>
      </c>
      <c r="P142" s="110"/>
      <c r="Q142" s="6"/>
      <c r="R142" s="110"/>
      <c r="S142" s="6"/>
      <c r="T142" s="110"/>
      <c r="U142" s="6"/>
      <c r="V142" s="110"/>
      <c r="W142" s="6"/>
      <c r="X142" s="110"/>
      <c r="Y142" s="6"/>
      <c r="Z142" s="110"/>
      <c r="AA142" s="6"/>
      <c r="AB142" s="6">
        <f t="shared" si="30"/>
        <v>0</v>
      </c>
      <c r="AC142" s="6">
        <f t="shared" si="31"/>
        <v>0</v>
      </c>
      <c r="AD142" s="5"/>
      <c r="AE142" s="6"/>
      <c r="AF142" s="5"/>
      <c r="AG142" s="6"/>
      <c r="AH142" s="6"/>
      <c r="AI142" s="6"/>
      <c r="AJ142" s="6"/>
      <c r="AK142" s="6"/>
      <c r="AL142" s="5">
        <f t="shared" si="32"/>
        <v>0</v>
      </c>
      <c r="AM142" s="5">
        <f t="shared" si="33"/>
        <v>0</v>
      </c>
      <c r="AN142" s="5"/>
      <c r="AO142" s="5"/>
      <c r="AP142" s="5"/>
      <c r="AQ142" s="5">
        <f t="shared" si="34"/>
        <v>0</v>
      </c>
      <c r="AR142" s="50"/>
      <c r="AS142" s="58"/>
      <c r="AT142" s="5">
        <f t="shared" si="35"/>
        <v>0</v>
      </c>
      <c r="AU142" s="5">
        <f t="shared" si="36"/>
        <v>0</v>
      </c>
      <c r="AV142" s="5">
        <f t="shared" si="37"/>
        <v>0</v>
      </c>
      <c r="AW142" s="5">
        <f t="shared" si="38"/>
        <v>0</v>
      </c>
      <c r="AX142" s="51" t="e">
        <f t="shared" si="39"/>
        <v>#DIV/0!</v>
      </c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>
        <f t="shared" si="40"/>
        <v>0</v>
      </c>
      <c r="BJ142" s="51" t="e">
        <f t="shared" si="41"/>
        <v>#DIV/0!</v>
      </c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</row>
    <row r="143" spans="1:79" s="3" customFormat="1" ht="21.75" customHeight="1">
      <c r="A143" s="5"/>
      <c r="B143" s="2"/>
      <c r="C143" s="2" t="s">
        <v>203</v>
      </c>
      <c r="D143" s="2" t="s">
        <v>183</v>
      </c>
      <c r="E143" s="2" t="s">
        <v>181</v>
      </c>
      <c r="F143" s="2">
        <v>19</v>
      </c>
      <c r="G143" s="2">
        <v>1</v>
      </c>
      <c r="H143" s="110"/>
      <c r="I143" s="6"/>
      <c r="J143" s="110"/>
      <c r="K143" s="6"/>
      <c r="L143" s="110"/>
      <c r="M143" s="6"/>
      <c r="N143" s="6">
        <f t="shared" si="28"/>
        <v>0</v>
      </c>
      <c r="O143" s="6">
        <f t="shared" si="29"/>
        <v>0</v>
      </c>
      <c r="P143" s="110"/>
      <c r="Q143" s="6"/>
      <c r="R143" s="110"/>
      <c r="S143" s="6"/>
      <c r="T143" s="110"/>
      <c r="U143" s="6"/>
      <c r="V143" s="110"/>
      <c r="W143" s="6"/>
      <c r="X143" s="110"/>
      <c r="Y143" s="6"/>
      <c r="Z143" s="110"/>
      <c r="AA143" s="6"/>
      <c r="AB143" s="6">
        <f t="shared" si="30"/>
        <v>0</v>
      </c>
      <c r="AC143" s="6">
        <f t="shared" si="31"/>
        <v>0</v>
      </c>
      <c r="AD143" s="5"/>
      <c r="AE143" s="6"/>
      <c r="AF143" s="5"/>
      <c r="AG143" s="6"/>
      <c r="AH143" s="6"/>
      <c r="AI143" s="6"/>
      <c r="AJ143" s="6"/>
      <c r="AK143" s="6"/>
      <c r="AL143" s="5">
        <f t="shared" si="32"/>
        <v>0</v>
      </c>
      <c r="AM143" s="5">
        <f t="shared" si="33"/>
        <v>0</v>
      </c>
      <c r="AN143" s="5"/>
      <c r="AO143" s="5"/>
      <c r="AP143" s="5"/>
      <c r="AQ143" s="5">
        <f t="shared" si="34"/>
        <v>0</v>
      </c>
      <c r="AR143" s="50"/>
      <c r="AS143" s="58"/>
      <c r="AT143" s="5">
        <f t="shared" si="35"/>
        <v>0</v>
      </c>
      <c r="AU143" s="5">
        <f t="shared" si="36"/>
        <v>0</v>
      </c>
      <c r="AV143" s="5">
        <f t="shared" si="37"/>
        <v>0</v>
      </c>
      <c r="AW143" s="5">
        <f t="shared" si="38"/>
        <v>0</v>
      </c>
      <c r="AX143" s="51" t="e">
        <f t="shared" si="39"/>
        <v>#DIV/0!</v>
      </c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>
        <f t="shared" si="40"/>
        <v>0</v>
      </c>
      <c r="BJ143" s="51" t="e">
        <f t="shared" si="41"/>
        <v>#DIV/0!</v>
      </c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</row>
    <row r="144" spans="1:79" s="3" customFormat="1" ht="21.75" customHeight="1">
      <c r="A144" s="5"/>
      <c r="B144" s="2"/>
      <c r="C144" s="2" t="s">
        <v>190</v>
      </c>
      <c r="D144" s="2" t="s">
        <v>183</v>
      </c>
      <c r="E144" s="2" t="s">
        <v>181</v>
      </c>
      <c r="F144" s="2">
        <v>14</v>
      </c>
      <c r="G144" s="2">
        <v>1</v>
      </c>
      <c r="H144" s="110"/>
      <c r="I144" s="6"/>
      <c r="J144" s="110"/>
      <c r="K144" s="6"/>
      <c r="L144" s="110"/>
      <c r="M144" s="6"/>
      <c r="N144" s="6">
        <f t="shared" si="28"/>
        <v>0</v>
      </c>
      <c r="O144" s="6">
        <f t="shared" si="29"/>
        <v>0</v>
      </c>
      <c r="P144" s="110"/>
      <c r="Q144" s="6"/>
      <c r="R144" s="110"/>
      <c r="S144" s="6"/>
      <c r="T144" s="110"/>
      <c r="U144" s="6"/>
      <c r="V144" s="110"/>
      <c r="W144" s="6"/>
      <c r="X144" s="110"/>
      <c r="Y144" s="6"/>
      <c r="Z144" s="110"/>
      <c r="AA144" s="6"/>
      <c r="AB144" s="6">
        <f t="shared" si="30"/>
        <v>0</v>
      </c>
      <c r="AC144" s="6">
        <f t="shared" si="31"/>
        <v>0</v>
      </c>
      <c r="AD144" s="5"/>
      <c r="AE144" s="6"/>
      <c r="AF144" s="5"/>
      <c r="AG144" s="6"/>
      <c r="AH144" s="6"/>
      <c r="AI144" s="6"/>
      <c r="AJ144" s="6"/>
      <c r="AK144" s="6"/>
      <c r="AL144" s="5">
        <f t="shared" si="32"/>
        <v>0</v>
      </c>
      <c r="AM144" s="5">
        <f t="shared" si="33"/>
        <v>0</v>
      </c>
      <c r="AN144" s="5"/>
      <c r="AO144" s="5"/>
      <c r="AP144" s="5"/>
      <c r="AQ144" s="5">
        <f t="shared" si="34"/>
        <v>0</v>
      </c>
      <c r="AR144" s="50"/>
      <c r="AS144" s="58"/>
      <c r="AT144" s="5">
        <f t="shared" si="35"/>
        <v>0</v>
      </c>
      <c r="AU144" s="5">
        <f t="shared" si="36"/>
        <v>0</v>
      </c>
      <c r="AV144" s="5">
        <f t="shared" si="37"/>
        <v>0</v>
      </c>
      <c r="AW144" s="5">
        <f t="shared" si="38"/>
        <v>0</v>
      </c>
      <c r="AX144" s="51" t="e">
        <f t="shared" si="39"/>
        <v>#DIV/0!</v>
      </c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>
        <f t="shared" si="40"/>
        <v>0</v>
      </c>
      <c r="BJ144" s="51" t="e">
        <f t="shared" si="41"/>
        <v>#DIV/0!</v>
      </c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</row>
    <row r="145" spans="1:79" s="3" customFormat="1" ht="21.75" customHeight="1">
      <c r="A145" s="5"/>
      <c r="B145" s="2"/>
      <c r="C145" s="2" t="s">
        <v>96</v>
      </c>
      <c r="D145" s="2" t="s">
        <v>183</v>
      </c>
      <c r="E145" s="2" t="s">
        <v>181</v>
      </c>
      <c r="F145" s="2">
        <v>25</v>
      </c>
      <c r="G145" s="2">
        <v>1</v>
      </c>
      <c r="H145" s="110"/>
      <c r="I145" s="6"/>
      <c r="J145" s="110"/>
      <c r="K145" s="6"/>
      <c r="L145" s="110"/>
      <c r="M145" s="6"/>
      <c r="N145" s="6">
        <f t="shared" si="28"/>
        <v>0</v>
      </c>
      <c r="O145" s="6">
        <f t="shared" si="29"/>
        <v>0</v>
      </c>
      <c r="P145" s="110"/>
      <c r="Q145" s="6"/>
      <c r="R145" s="110"/>
      <c r="S145" s="6"/>
      <c r="T145" s="110"/>
      <c r="U145" s="6"/>
      <c r="V145" s="110"/>
      <c r="W145" s="6"/>
      <c r="X145" s="110"/>
      <c r="Y145" s="6"/>
      <c r="Z145" s="110"/>
      <c r="AA145" s="6"/>
      <c r="AB145" s="6">
        <f t="shared" si="30"/>
        <v>0</v>
      </c>
      <c r="AC145" s="6">
        <f t="shared" si="31"/>
        <v>0</v>
      </c>
      <c r="AD145" s="5"/>
      <c r="AE145" s="6"/>
      <c r="AF145" s="5"/>
      <c r="AG145" s="6"/>
      <c r="AH145" s="6"/>
      <c r="AI145" s="6"/>
      <c r="AJ145" s="6"/>
      <c r="AK145" s="6"/>
      <c r="AL145" s="5">
        <f t="shared" si="32"/>
        <v>0</v>
      </c>
      <c r="AM145" s="5">
        <f t="shared" si="33"/>
        <v>0</v>
      </c>
      <c r="AN145" s="5"/>
      <c r="AO145" s="5"/>
      <c r="AP145" s="5"/>
      <c r="AQ145" s="5">
        <f t="shared" si="34"/>
        <v>0</v>
      </c>
      <c r="AR145" s="50"/>
      <c r="AS145" s="58"/>
      <c r="AT145" s="5">
        <f t="shared" si="35"/>
        <v>0</v>
      </c>
      <c r="AU145" s="5">
        <f t="shared" si="36"/>
        <v>0</v>
      </c>
      <c r="AV145" s="5">
        <f t="shared" si="37"/>
        <v>0</v>
      </c>
      <c r="AW145" s="5">
        <f t="shared" si="38"/>
        <v>0</v>
      </c>
      <c r="AX145" s="51" t="e">
        <f t="shared" si="39"/>
        <v>#DIV/0!</v>
      </c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>
        <f t="shared" si="40"/>
        <v>0</v>
      </c>
      <c r="BJ145" s="51" t="e">
        <f t="shared" si="41"/>
        <v>#DIV/0!</v>
      </c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</row>
    <row r="146" spans="1:79" s="3" customFormat="1" ht="21.75" customHeight="1">
      <c r="A146" s="5"/>
      <c r="B146" s="2"/>
      <c r="C146" s="2" t="s">
        <v>211</v>
      </c>
      <c r="D146" s="2" t="s">
        <v>184</v>
      </c>
      <c r="E146" s="2" t="s">
        <v>181</v>
      </c>
      <c r="F146" s="2">
        <v>24</v>
      </c>
      <c r="G146" s="2">
        <v>1</v>
      </c>
      <c r="H146" s="110"/>
      <c r="I146" s="6"/>
      <c r="J146" s="110"/>
      <c r="K146" s="6"/>
      <c r="L146" s="110"/>
      <c r="M146" s="6"/>
      <c r="N146" s="6">
        <f t="shared" si="28"/>
        <v>0</v>
      </c>
      <c r="O146" s="6">
        <f t="shared" si="29"/>
        <v>0</v>
      </c>
      <c r="P146" s="110"/>
      <c r="Q146" s="6"/>
      <c r="R146" s="110"/>
      <c r="S146" s="6"/>
      <c r="T146" s="110"/>
      <c r="U146" s="6"/>
      <c r="V146" s="110"/>
      <c r="W146" s="6"/>
      <c r="X146" s="110"/>
      <c r="Y146" s="6"/>
      <c r="Z146" s="110"/>
      <c r="AA146" s="6"/>
      <c r="AB146" s="6">
        <f t="shared" si="30"/>
        <v>0</v>
      </c>
      <c r="AC146" s="6">
        <f t="shared" si="31"/>
        <v>0</v>
      </c>
      <c r="AD146" s="5"/>
      <c r="AE146" s="6"/>
      <c r="AF146" s="5"/>
      <c r="AG146" s="6"/>
      <c r="AH146" s="6"/>
      <c r="AI146" s="6"/>
      <c r="AJ146" s="6"/>
      <c r="AK146" s="6"/>
      <c r="AL146" s="5">
        <f t="shared" si="32"/>
        <v>0</v>
      </c>
      <c r="AM146" s="5">
        <f t="shared" si="33"/>
        <v>0</v>
      </c>
      <c r="AN146" s="5"/>
      <c r="AO146" s="5"/>
      <c r="AP146" s="5"/>
      <c r="AQ146" s="5">
        <f t="shared" si="34"/>
        <v>0</v>
      </c>
      <c r="AR146" s="50"/>
      <c r="AS146" s="58"/>
      <c r="AT146" s="5">
        <f t="shared" si="35"/>
        <v>0</v>
      </c>
      <c r="AU146" s="5">
        <f t="shared" si="36"/>
        <v>0</v>
      </c>
      <c r="AV146" s="5">
        <f t="shared" si="37"/>
        <v>0</v>
      </c>
      <c r="AW146" s="5">
        <f t="shared" si="38"/>
        <v>0</v>
      </c>
      <c r="AX146" s="51" t="e">
        <f t="shared" si="39"/>
        <v>#DIV/0!</v>
      </c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>
        <f t="shared" si="40"/>
        <v>0</v>
      </c>
      <c r="BJ146" s="51" t="e">
        <f t="shared" si="41"/>
        <v>#DIV/0!</v>
      </c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</row>
    <row r="147" spans="1:79" s="3" customFormat="1" ht="21.75" customHeight="1">
      <c r="A147" s="5"/>
      <c r="B147" s="2"/>
      <c r="C147" s="2" t="s">
        <v>96</v>
      </c>
      <c r="D147" s="2" t="s">
        <v>183</v>
      </c>
      <c r="E147" s="2" t="s">
        <v>181</v>
      </c>
      <c r="F147" s="2">
        <v>15</v>
      </c>
      <c r="G147" s="2">
        <v>1</v>
      </c>
      <c r="H147" s="110"/>
      <c r="I147" s="6"/>
      <c r="J147" s="110"/>
      <c r="K147" s="6"/>
      <c r="L147" s="110"/>
      <c r="M147" s="6"/>
      <c r="N147" s="6">
        <f t="shared" si="28"/>
        <v>0</v>
      </c>
      <c r="O147" s="6">
        <f t="shared" si="29"/>
        <v>0</v>
      </c>
      <c r="P147" s="110"/>
      <c r="Q147" s="6"/>
      <c r="R147" s="110"/>
      <c r="S147" s="6"/>
      <c r="T147" s="110"/>
      <c r="U147" s="6"/>
      <c r="V147" s="110"/>
      <c r="W147" s="6"/>
      <c r="X147" s="110"/>
      <c r="Y147" s="6"/>
      <c r="Z147" s="110"/>
      <c r="AA147" s="6"/>
      <c r="AB147" s="6">
        <f t="shared" si="30"/>
        <v>0</v>
      </c>
      <c r="AC147" s="6">
        <f t="shared" si="31"/>
        <v>0</v>
      </c>
      <c r="AD147" s="5"/>
      <c r="AE147" s="6"/>
      <c r="AF147" s="5"/>
      <c r="AG147" s="6"/>
      <c r="AH147" s="6"/>
      <c r="AI147" s="6"/>
      <c r="AJ147" s="6"/>
      <c r="AK147" s="6"/>
      <c r="AL147" s="5">
        <f t="shared" si="32"/>
        <v>0</v>
      </c>
      <c r="AM147" s="5">
        <f t="shared" si="33"/>
        <v>0</v>
      </c>
      <c r="AN147" s="5"/>
      <c r="AO147" s="5"/>
      <c r="AP147" s="5"/>
      <c r="AQ147" s="5">
        <f t="shared" si="34"/>
        <v>0</v>
      </c>
      <c r="AR147" s="50"/>
      <c r="AS147" s="58"/>
      <c r="AT147" s="5">
        <f t="shared" si="35"/>
        <v>0</v>
      </c>
      <c r="AU147" s="5">
        <f t="shared" si="36"/>
        <v>0</v>
      </c>
      <c r="AV147" s="5">
        <f t="shared" si="37"/>
        <v>0</v>
      </c>
      <c r="AW147" s="5">
        <f t="shared" si="38"/>
        <v>0</v>
      </c>
      <c r="AX147" s="51" t="e">
        <f t="shared" si="39"/>
        <v>#DIV/0!</v>
      </c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>
        <f t="shared" si="40"/>
        <v>0</v>
      </c>
      <c r="BJ147" s="51" t="e">
        <f t="shared" si="41"/>
        <v>#DIV/0!</v>
      </c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</row>
    <row r="148" spans="1:79" s="3" customFormat="1" ht="21.75" customHeight="1">
      <c r="A148" s="5"/>
      <c r="B148" s="2"/>
      <c r="C148" s="2" t="s">
        <v>211</v>
      </c>
      <c r="D148" s="2" t="s">
        <v>184</v>
      </c>
      <c r="E148" s="2" t="s">
        <v>181</v>
      </c>
      <c r="F148" s="2">
        <v>32</v>
      </c>
      <c r="G148" s="2">
        <v>1</v>
      </c>
      <c r="H148" s="110"/>
      <c r="I148" s="6"/>
      <c r="J148" s="110"/>
      <c r="K148" s="6"/>
      <c r="L148" s="110"/>
      <c r="M148" s="6"/>
      <c r="N148" s="6">
        <f t="shared" si="28"/>
        <v>0</v>
      </c>
      <c r="O148" s="6">
        <f t="shared" si="29"/>
        <v>0</v>
      </c>
      <c r="P148" s="110"/>
      <c r="Q148" s="6"/>
      <c r="R148" s="110"/>
      <c r="S148" s="6"/>
      <c r="T148" s="110"/>
      <c r="U148" s="6"/>
      <c r="V148" s="110"/>
      <c r="W148" s="6"/>
      <c r="X148" s="110"/>
      <c r="Y148" s="6"/>
      <c r="Z148" s="110"/>
      <c r="AA148" s="6"/>
      <c r="AB148" s="6">
        <f t="shared" si="30"/>
        <v>0</v>
      </c>
      <c r="AC148" s="6">
        <f t="shared" si="31"/>
        <v>0</v>
      </c>
      <c r="AD148" s="5"/>
      <c r="AE148" s="6"/>
      <c r="AF148" s="5"/>
      <c r="AG148" s="6"/>
      <c r="AH148" s="6"/>
      <c r="AI148" s="6"/>
      <c r="AJ148" s="6"/>
      <c r="AK148" s="6"/>
      <c r="AL148" s="5">
        <f t="shared" si="32"/>
        <v>0</v>
      </c>
      <c r="AM148" s="5">
        <f t="shared" si="33"/>
        <v>0</v>
      </c>
      <c r="AN148" s="5"/>
      <c r="AO148" s="5"/>
      <c r="AP148" s="5"/>
      <c r="AQ148" s="5">
        <f t="shared" si="34"/>
        <v>0</v>
      </c>
      <c r="AR148" s="50"/>
      <c r="AS148" s="58"/>
      <c r="AT148" s="5">
        <f t="shared" si="35"/>
        <v>0</v>
      </c>
      <c r="AU148" s="5">
        <f t="shared" si="36"/>
        <v>0</v>
      </c>
      <c r="AV148" s="5">
        <f t="shared" si="37"/>
        <v>0</v>
      </c>
      <c r="AW148" s="5">
        <f t="shared" si="38"/>
        <v>0</v>
      </c>
      <c r="AX148" s="51" t="e">
        <f t="shared" si="39"/>
        <v>#DIV/0!</v>
      </c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>
        <f t="shared" si="40"/>
        <v>0</v>
      </c>
      <c r="BJ148" s="51" t="e">
        <f t="shared" si="41"/>
        <v>#DIV/0!</v>
      </c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</row>
    <row r="149" spans="1:79" s="3" customFormat="1" ht="21.75" customHeight="1">
      <c r="A149" s="5"/>
      <c r="B149" s="2"/>
      <c r="C149" s="2" t="s">
        <v>203</v>
      </c>
      <c r="D149" s="2" t="s">
        <v>183</v>
      </c>
      <c r="E149" s="2" t="s">
        <v>181</v>
      </c>
      <c r="F149" s="2">
        <v>25</v>
      </c>
      <c r="G149" s="2">
        <v>1</v>
      </c>
      <c r="H149" s="110"/>
      <c r="I149" s="6"/>
      <c r="J149" s="110"/>
      <c r="K149" s="6"/>
      <c r="L149" s="110"/>
      <c r="M149" s="6"/>
      <c r="N149" s="6">
        <f t="shared" si="28"/>
        <v>0</v>
      </c>
      <c r="O149" s="6">
        <f t="shared" si="29"/>
        <v>0</v>
      </c>
      <c r="P149" s="110"/>
      <c r="Q149" s="6"/>
      <c r="R149" s="110"/>
      <c r="S149" s="6"/>
      <c r="T149" s="110"/>
      <c r="U149" s="6"/>
      <c r="V149" s="110"/>
      <c r="W149" s="6"/>
      <c r="X149" s="110"/>
      <c r="Y149" s="6"/>
      <c r="Z149" s="110"/>
      <c r="AA149" s="6"/>
      <c r="AB149" s="6">
        <f t="shared" si="30"/>
        <v>0</v>
      </c>
      <c r="AC149" s="6">
        <f t="shared" si="31"/>
        <v>0</v>
      </c>
      <c r="AD149" s="5"/>
      <c r="AE149" s="6"/>
      <c r="AF149" s="5"/>
      <c r="AG149" s="6"/>
      <c r="AH149" s="6"/>
      <c r="AI149" s="6"/>
      <c r="AJ149" s="6"/>
      <c r="AK149" s="6"/>
      <c r="AL149" s="5">
        <f t="shared" si="32"/>
        <v>0</v>
      </c>
      <c r="AM149" s="5">
        <f t="shared" si="33"/>
        <v>0</v>
      </c>
      <c r="AN149" s="5"/>
      <c r="AO149" s="5"/>
      <c r="AP149" s="5"/>
      <c r="AQ149" s="5">
        <f t="shared" si="34"/>
        <v>0</v>
      </c>
      <c r="AR149" s="50"/>
      <c r="AS149" s="58"/>
      <c r="AT149" s="5">
        <f t="shared" si="35"/>
        <v>0</v>
      </c>
      <c r="AU149" s="5">
        <f t="shared" si="36"/>
        <v>0</v>
      </c>
      <c r="AV149" s="5">
        <f t="shared" si="37"/>
        <v>0</v>
      </c>
      <c r="AW149" s="5">
        <f t="shared" si="38"/>
        <v>0</v>
      </c>
      <c r="AX149" s="51" t="e">
        <f t="shared" si="39"/>
        <v>#DIV/0!</v>
      </c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>
        <f t="shared" si="40"/>
        <v>0</v>
      </c>
      <c r="BJ149" s="51" t="e">
        <f t="shared" si="41"/>
        <v>#DIV/0!</v>
      </c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</row>
    <row r="150" spans="1:79" s="3" customFormat="1" ht="21.75" customHeight="1">
      <c r="A150" s="5"/>
      <c r="B150" s="2"/>
      <c r="C150" s="2" t="s">
        <v>196</v>
      </c>
      <c r="D150" s="2" t="s">
        <v>183</v>
      </c>
      <c r="E150" s="2" t="s">
        <v>181</v>
      </c>
      <c r="F150" s="2">
        <v>12</v>
      </c>
      <c r="G150" s="2">
        <v>4</v>
      </c>
      <c r="H150" s="110"/>
      <c r="I150" s="6"/>
      <c r="J150" s="110"/>
      <c r="K150" s="6"/>
      <c r="L150" s="110"/>
      <c r="M150" s="6"/>
      <c r="N150" s="6">
        <f t="shared" si="28"/>
        <v>0</v>
      </c>
      <c r="O150" s="6">
        <f t="shared" si="29"/>
        <v>0</v>
      </c>
      <c r="P150" s="110"/>
      <c r="Q150" s="6"/>
      <c r="R150" s="110"/>
      <c r="S150" s="6"/>
      <c r="T150" s="110"/>
      <c r="U150" s="6"/>
      <c r="V150" s="110"/>
      <c r="W150" s="6"/>
      <c r="X150" s="110"/>
      <c r="Y150" s="6"/>
      <c r="Z150" s="110"/>
      <c r="AA150" s="6"/>
      <c r="AB150" s="6">
        <f t="shared" si="30"/>
        <v>0</v>
      </c>
      <c r="AC150" s="6">
        <f t="shared" si="31"/>
        <v>0</v>
      </c>
      <c r="AD150" s="5"/>
      <c r="AE150" s="6"/>
      <c r="AF150" s="5"/>
      <c r="AG150" s="6"/>
      <c r="AH150" s="6"/>
      <c r="AI150" s="6"/>
      <c r="AJ150" s="6"/>
      <c r="AK150" s="6"/>
      <c r="AL150" s="5">
        <f t="shared" si="32"/>
        <v>0</v>
      </c>
      <c r="AM150" s="5">
        <f t="shared" si="33"/>
        <v>0</v>
      </c>
      <c r="AN150" s="5"/>
      <c r="AO150" s="5"/>
      <c r="AP150" s="5"/>
      <c r="AQ150" s="5">
        <f t="shared" si="34"/>
        <v>0</v>
      </c>
      <c r="AR150" s="50"/>
      <c r="AS150" s="58"/>
      <c r="AT150" s="5">
        <f t="shared" si="35"/>
        <v>0</v>
      </c>
      <c r="AU150" s="5">
        <f t="shared" si="36"/>
        <v>0</v>
      </c>
      <c r="AV150" s="5">
        <f t="shared" si="37"/>
        <v>0</v>
      </c>
      <c r="AW150" s="5">
        <f t="shared" si="38"/>
        <v>0</v>
      </c>
      <c r="AX150" s="51" t="e">
        <f t="shared" si="39"/>
        <v>#DIV/0!</v>
      </c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>
        <f t="shared" si="40"/>
        <v>0</v>
      </c>
      <c r="BJ150" s="51" t="e">
        <f t="shared" si="41"/>
        <v>#DIV/0!</v>
      </c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</row>
    <row r="151" spans="1:79" s="3" customFormat="1" ht="21.75" customHeight="1">
      <c r="A151" s="5"/>
      <c r="B151" s="2"/>
      <c r="C151" s="2" t="s">
        <v>194</v>
      </c>
      <c r="D151" s="2" t="s">
        <v>183</v>
      </c>
      <c r="E151" s="2" t="s">
        <v>181</v>
      </c>
      <c r="F151" s="2">
        <v>9</v>
      </c>
      <c r="G151" s="2">
        <v>1</v>
      </c>
      <c r="H151" s="110"/>
      <c r="I151" s="6"/>
      <c r="J151" s="110"/>
      <c r="K151" s="6"/>
      <c r="L151" s="110"/>
      <c r="M151" s="6"/>
      <c r="N151" s="6">
        <f t="shared" si="28"/>
        <v>0</v>
      </c>
      <c r="O151" s="6">
        <f t="shared" si="29"/>
        <v>0</v>
      </c>
      <c r="P151" s="110"/>
      <c r="Q151" s="6"/>
      <c r="R151" s="110"/>
      <c r="S151" s="6"/>
      <c r="T151" s="110"/>
      <c r="U151" s="6"/>
      <c r="V151" s="110"/>
      <c r="W151" s="6"/>
      <c r="X151" s="110"/>
      <c r="Y151" s="6"/>
      <c r="Z151" s="110"/>
      <c r="AA151" s="6"/>
      <c r="AB151" s="6">
        <f t="shared" si="30"/>
        <v>0</v>
      </c>
      <c r="AC151" s="6">
        <f t="shared" si="31"/>
        <v>0</v>
      </c>
      <c r="AD151" s="5"/>
      <c r="AE151" s="6"/>
      <c r="AF151" s="5"/>
      <c r="AG151" s="6"/>
      <c r="AH151" s="6"/>
      <c r="AI151" s="6"/>
      <c r="AJ151" s="6"/>
      <c r="AK151" s="6"/>
      <c r="AL151" s="5">
        <f t="shared" si="32"/>
        <v>0</v>
      </c>
      <c r="AM151" s="5">
        <f t="shared" si="33"/>
        <v>0</v>
      </c>
      <c r="AN151" s="5"/>
      <c r="AO151" s="5"/>
      <c r="AP151" s="5"/>
      <c r="AQ151" s="5">
        <f t="shared" si="34"/>
        <v>0</v>
      </c>
      <c r="AR151" s="50"/>
      <c r="AS151" s="58"/>
      <c r="AT151" s="5">
        <f t="shared" si="35"/>
        <v>0</v>
      </c>
      <c r="AU151" s="5">
        <f t="shared" si="36"/>
        <v>0</v>
      </c>
      <c r="AV151" s="5">
        <f t="shared" si="37"/>
        <v>0</v>
      </c>
      <c r="AW151" s="5">
        <f t="shared" si="38"/>
        <v>0</v>
      </c>
      <c r="AX151" s="51" t="e">
        <f t="shared" si="39"/>
        <v>#DIV/0!</v>
      </c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>
        <f t="shared" si="40"/>
        <v>0</v>
      </c>
      <c r="BJ151" s="51" t="e">
        <f t="shared" si="41"/>
        <v>#DIV/0!</v>
      </c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</row>
    <row r="152" spans="1:79" s="3" customFormat="1" ht="21.75" customHeight="1">
      <c r="A152" s="5"/>
      <c r="B152" s="2"/>
      <c r="C152" s="2" t="s">
        <v>184</v>
      </c>
      <c r="D152" s="2" t="s">
        <v>184</v>
      </c>
      <c r="E152" s="2" t="s">
        <v>181</v>
      </c>
      <c r="F152" s="2">
        <v>30</v>
      </c>
      <c r="G152" s="2">
        <v>4</v>
      </c>
      <c r="H152" s="110"/>
      <c r="I152" s="6"/>
      <c r="J152" s="110"/>
      <c r="K152" s="6"/>
      <c r="L152" s="110"/>
      <c r="M152" s="6"/>
      <c r="N152" s="6">
        <f t="shared" si="28"/>
        <v>0</v>
      </c>
      <c r="O152" s="6">
        <f t="shared" si="29"/>
        <v>0</v>
      </c>
      <c r="P152" s="110"/>
      <c r="Q152" s="6"/>
      <c r="R152" s="110"/>
      <c r="S152" s="6"/>
      <c r="T152" s="110"/>
      <c r="U152" s="6"/>
      <c r="V152" s="110"/>
      <c r="W152" s="6"/>
      <c r="X152" s="110"/>
      <c r="Y152" s="6"/>
      <c r="Z152" s="110"/>
      <c r="AA152" s="6"/>
      <c r="AB152" s="6">
        <f t="shared" si="30"/>
        <v>0</v>
      </c>
      <c r="AC152" s="6">
        <f t="shared" si="31"/>
        <v>0</v>
      </c>
      <c r="AD152" s="5"/>
      <c r="AE152" s="6"/>
      <c r="AF152" s="5"/>
      <c r="AG152" s="6"/>
      <c r="AH152" s="6"/>
      <c r="AI152" s="6"/>
      <c r="AJ152" s="6"/>
      <c r="AK152" s="6"/>
      <c r="AL152" s="5">
        <f t="shared" si="32"/>
        <v>0</v>
      </c>
      <c r="AM152" s="5">
        <f t="shared" si="33"/>
        <v>0</v>
      </c>
      <c r="AN152" s="5"/>
      <c r="AO152" s="5"/>
      <c r="AP152" s="5"/>
      <c r="AQ152" s="5">
        <f t="shared" si="34"/>
        <v>0</v>
      </c>
      <c r="AR152" s="50"/>
      <c r="AS152" s="58"/>
      <c r="AT152" s="5">
        <f t="shared" si="35"/>
        <v>0</v>
      </c>
      <c r="AU152" s="5">
        <f t="shared" si="36"/>
        <v>0</v>
      </c>
      <c r="AV152" s="5">
        <f t="shared" si="37"/>
        <v>0</v>
      </c>
      <c r="AW152" s="5">
        <f t="shared" si="38"/>
        <v>0</v>
      </c>
      <c r="AX152" s="51" t="e">
        <f t="shared" si="39"/>
        <v>#DIV/0!</v>
      </c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>
        <f t="shared" si="40"/>
        <v>0</v>
      </c>
      <c r="BJ152" s="51" t="e">
        <f t="shared" si="41"/>
        <v>#DIV/0!</v>
      </c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</row>
    <row r="153" spans="1:79" s="3" customFormat="1" ht="21.75" customHeight="1">
      <c r="A153" s="5"/>
      <c r="B153" s="2"/>
      <c r="C153" s="2" t="s">
        <v>96</v>
      </c>
      <c r="D153" s="2" t="s">
        <v>183</v>
      </c>
      <c r="E153" s="2" t="s">
        <v>181</v>
      </c>
      <c r="F153" s="2">
        <v>20</v>
      </c>
      <c r="G153" s="2">
        <v>1</v>
      </c>
      <c r="H153" s="110"/>
      <c r="I153" s="6"/>
      <c r="J153" s="110"/>
      <c r="K153" s="6"/>
      <c r="L153" s="110"/>
      <c r="M153" s="6"/>
      <c r="N153" s="6">
        <f t="shared" si="28"/>
        <v>0</v>
      </c>
      <c r="O153" s="6">
        <f t="shared" si="29"/>
        <v>0</v>
      </c>
      <c r="P153" s="110"/>
      <c r="Q153" s="6"/>
      <c r="R153" s="110"/>
      <c r="S153" s="6"/>
      <c r="T153" s="110"/>
      <c r="U153" s="6"/>
      <c r="V153" s="110"/>
      <c r="W153" s="6"/>
      <c r="X153" s="110"/>
      <c r="Y153" s="6"/>
      <c r="Z153" s="110"/>
      <c r="AA153" s="6"/>
      <c r="AB153" s="6">
        <f t="shared" si="30"/>
        <v>0</v>
      </c>
      <c r="AC153" s="6">
        <f t="shared" si="31"/>
        <v>0</v>
      </c>
      <c r="AD153" s="5"/>
      <c r="AE153" s="6"/>
      <c r="AF153" s="5"/>
      <c r="AG153" s="6"/>
      <c r="AH153" s="6"/>
      <c r="AI153" s="6"/>
      <c r="AJ153" s="6"/>
      <c r="AK153" s="6"/>
      <c r="AL153" s="5">
        <f t="shared" si="32"/>
        <v>0</v>
      </c>
      <c r="AM153" s="5">
        <f t="shared" si="33"/>
        <v>0</v>
      </c>
      <c r="AN153" s="5"/>
      <c r="AO153" s="5"/>
      <c r="AP153" s="5"/>
      <c r="AQ153" s="5">
        <f t="shared" si="34"/>
        <v>0</v>
      </c>
      <c r="AR153" s="50"/>
      <c r="AS153" s="58"/>
      <c r="AT153" s="5">
        <f t="shared" si="35"/>
        <v>0</v>
      </c>
      <c r="AU153" s="5">
        <f t="shared" si="36"/>
        <v>0</v>
      </c>
      <c r="AV153" s="5">
        <f t="shared" si="37"/>
        <v>0</v>
      </c>
      <c r="AW153" s="5">
        <f t="shared" si="38"/>
        <v>0</v>
      </c>
      <c r="AX153" s="51" t="e">
        <f t="shared" si="39"/>
        <v>#DIV/0!</v>
      </c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>
        <f t="shared" si="40"/>
        <v>0</v>
      </c>
      <c r="BJ153" s="51" t="e">
        <f t="shared" si="41"/>
        <v>#DIV/0!</v>
      </c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</row>
    <row r="154" spans="1:79" s="3" customFormat="1" ht="21.75" customHeight="1">
      <c r="A154" s="5"/>
      <c r="B154" s="2"/>
      <c r="C154" s="2" t="s">
        <v>200</v>
      </c>
      <c r="D154" s="2" t="s">
        <v>183</v>
      </c>
      <c r="E154" s="2" t="s">
        <v>181</v>
      </c>
      <c r="F154" s="2">
        <v>39</v>
      </c>
      <c r="G154" s="2">
        <v>1</v>
      </c>
      <c r="H154" s="110"/>
      <c r="I154" s="6"/>
      <c r="J154" s="110"/>
      <c r="K154" s="6"/>
      <c r="L154" s="110"/>
      <c r="M154" s="6"/>
      <c r="N154" s="6">
        <f t="shared" si="28"/>
        <v>0</v>
      </c>
      <c r="O154" s="6">
        <f t="shared" si="29"/>
        <v>0</v>
      </c>
      <c r="P154" s="110"/>
      <c r="Q154" s="6"/>
      <c r="R154" s="110"/>
      <c r="S154" s="6"/>
      <c r="T154" s="110"/>
      <c r="U154" s="6"/>
      <c r="V154" s="110"/>
      <c r="W154" s="6"/>
      <c r="X154" s="110"/>
      <c r="Y154" s="6"/>
      <c r="Z154" s="110"/>
      <c r="AA154" s="6"/>
      <c r="AB154" s="6">
        <f t="shared" si="30"/>
        <v>0</v>
      </c>
      <c r="AC154" s="6">
        <f t="shared" si="31"/>
        <v>0</v>
      </c>
      <c r="AD154" s="5"/>
      <c r="AE154" s="6"/>
      <c r="AF154" s="5"/>
      <c r="AG154" s="6"/>
      <c r="AH154" s="6"/>
      <c r="AI154" s="6"/>
      <c r="AJ154" s="6"/>
      <c r="AK154" s="6"/>
      <c r="AL154" s="5">
        <f t="shared" si="32"/>
        <v>0</v>
      </c>
      <c r="AM154" s="5">
        <f t="shared" si="33"/>
        <v>0</v>
      </c>
      <c r="AN154" s="5"/>
      <c r="AO154" s="5"/>
      <c r="AP154" s="5"/>
      <c r="AQ154" s="5">
        <f t="shared" si="34"/>
        <v>0</v>
      </c>
      <c r="AR154" s="50"/>
      <c r="AS154" s="58"/>
      <c r="AT154" s="5">
        <f t="shared" si="35"/>
        <v>0</v>
      </c>
      <c r="AU154" s="5">
        <f t="shared" si="36"/>
        <v>0</v>
      </c>
      <c r="AV154" s="5">
        <f t="shared" si="37"/>
        <v>0</v>
      </c>
      <c r="AW154" s="5">
        <f t="shared" si="38"/>
        <v>0</v>
      </c>
      <c r="AX154" s="51" t="e">
        <f t="shared" si="39"/>
        <v>#DIV/0!</v>
      </c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>
        <f t="shared" si="40"/>
        <v>0</v>
      </c>
      <c r="BJ154" s="51" t="e">
        <f t="shared" si="41"/>
        <v>#DIV/0!</v>
      </c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</row>
    <row r="155" spans="1:79" s="3" customFormat="1" ht="21.75" customHeight="1">
      <c r="A155" s="5"/>
      <c r="B155" s="2"/>
      <c r="C155" s="2" t="s">
        <v>197</v>
      </c>
      <c r="D155" s="2" t="s">
        <v>183</v>
      </c>
      <c r="E155" s="2" t="s">
        <v>181</v>
      </c>
      <c r="F155" s="2">
        <v>7</v>
      </c>
      <c r="G155" s="2">
        <v>2</v>
      </c>
      <c r="H155" s="110"/>
      <c r="I155" s="6"/>
      <c r="J155" s="110"/>
      <c r="K155" s="6"/>
      <c r="L155" s="110"/>
      <c r="M155" s="6"/>
      <c r="N155" s="6">
        <f t="shared" si="28"/>
        <v>0</v>
      </c>
      <c r="O155" s="6">
        <f t="shared" si="29"/>
        <v>0</v>
      </c>
      <c r="P155" s="110"/>
      <c r="Q155" s="6"/>
      <c r="R155" s="110"/>
      <c r="S155" s="6"/>
      <c r="T155" s="110"/>
      <c r="U155" s="6"/>
      <c r="V155" s="110"/>
      <c r="W155" s="6"/>
      <c r="X155" s="110"/>
      <c r="Y155" s="6"/>
      <c r="Z155" s="110"/>
      <c r="AA155" s="6"/>
      <c r="AB155" s="6">
        <f t="shared" si="30"/>
        <v>0</v>
      </c>
      <c r="AC155" s="6">
        <f t="shared" si="31"/>
        <v>0</v>
      </c>
      <c r="AD155" s="5"/>
      <c r="AE155" s="6"/>
      <c r="AF155" s="5"/>
      <c r="AG155" s="6"/>
      <c r="AH155" s="6"/>
      <c r="AI155" s="6"/>
      <c r="AJ155" s="6"/>
      <c r="AK155" s="6"/>
      <c r="AL155" s="5">
        <f t="shared" si="32"/>
        <v>0</v>
      </c>
      <c r="AM155" s="5">
        <f t="shared" si="33"/>
        <v>0</v>
      </c>
      <c r="AN155" s="5"/>
      <c r="AO155" s="5"/>
      <c r="AP155" s="5"/>
      <c r="AQ155" s="5">
        <f t="shared" si="34"/>
        <v>0</v>
      </c>
      <c r="AR155" s="50"/>
      <c r="AS155" s="58"/>
      <c r="AT155" s="5">
        <f t="shared" si="35"/>
        <v>0</v>
      </c>
      <c r="AU155" s="5">
        <f t="shared" si="36"/>
        <v>0</v>
      </c>
      <c r="AV155" s="5">
        <f t="shared" si="37"/>
        <v>0</v>
      </c>
      <c r="AW155" s="5">
        <f t="shared" si="38"/>
        <v>0</v>
      </c>
      <c r="AX155" s="51" t="e">
        <f t="shared" si="39"/>
        <v>#DIV/0!</v>
      </c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>
        <f t="shared" si="40"/>
        <v>0</v>
      </c>
      <c r="BJ155" s="51" t="e">
        <f t="shared" si="41"/>
        <v>#DIV/0!</v>
      </c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</row>
    <row r="156" spans="1:79" s="3" customFormat="1" ht="21.75" customHeight="1">
      <c r="A156" s="5"/>
      <c r="B156" s="2"/>
      <c r="C156" s="2" t="s">
        <v>199</v>
      </c>
      <c r="D156" s="2" t="s">
        <v>183</v>
      </c>
      <c r="E156" s="2" t="s">
        <v>181</v>
      </c>
      <c r="F156" s="2">
        <v>8</v>
      </c>
      <c r="G156" s="2">
        <v>1</v>
      </c>
      <c r="H156" s="110"/>
      <c r="I156" s="6"/>
      <c r="J156" s="110"/>
      <c r="K156" s="6"/>
      <c r="L156" s="110"/>
      <c r="M156" s="6"/>
      <c r="N156" s="6">
        <f t="shared" si="28"/>
        <v>0</v>
      </c>
      <c r="O156" s="6">
        <f t="shared" si="29"/>
        <v>0</v>
      </c>
      <c r="P156" s="110"/>
      <c r="Q156" s="6"/>
      <c r="R156" s="110"/>
      <c r="S156" s="6"/>
      <c r="T156" s="110"/>
      <c r="U156" s="6"/>
      <c r="V156" s="110"/>
      <c r="W156" s="6"/>
      <c r="X156" s="110"/>
      <c r="Y156" s="6"/>
      <c r="Z156" s="110"/>
      <c r="AA156" s="6"/>
      <c r="AB156" s="6">
        <f t="shared" si="30"/>
        <v>0</v>
      </c>
      <c r="AC156" s="6">
        <f t="shared" si="31"/>
        <v>0</v>
      </c>
      <c r="AD156" s="5"/>
      <c r="AE156" s="6"/>
      <c r="AF156" s="5"/>
      <c r="AG156" s="6"/>
      <c r="AH156" s="6"/>
      <c r="AI156" s="6"/>
      <c r="AJ156" s="6"/>
      <c r="AK156" s="6"/>
      <c r="AL156" s="5">
        <f t="shared" si="32"/>
        <v>0</v>
      </c>
      <c r="AM156" s="5">
        <f t="shared" si="33"/>
        <v>0</v>
      </c>
      <c r="AN156" s="5"/>
      <c r="AO156" s="5"/>
      <c r="AP156" s="5"/>
      <c r="AQ156" s="5">
        <f t="shared" si="34"/>
        <v>0</v>
      </c>
      <c r="AR156" s="50"/>
      <c r="AS156" s="58"/>
      <c r="AT156" s="5">
        <f t="shared" si="35"/>
        <v>0</v>
      </c>
      <c r="AU156" s="5">
        <f t="shared" si="36"/>
        <v>0</v>
      </c>
      <c r="AV156" s="5">
        <f t="shared" si="37"/>
        <v>0</v>
      </c>
      <c r="AW156" s="5">
        <f t="shared" si="38"/>
        <v>0</v>
      </c>
      <c r="AX156" s="51" t="e">
        <f t="shared" si="39"/>
        <v>#DIV/0!</v>
      </c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>
        <f t="shared" si="40"/>
        <v>0</v>
      </c>
      <c r="BJ156" s="51" t="e">
        <f t="shared" si="41"/>
        <v>#DIV/0!</v>
      </c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</row>
    <row r="157" spans="1:79" s="3" customFormat="1" ht="21.75" customHeight="1">
      <c r="A157" s="5"/>
      <c r="B157" s="2"/>
      <c r="C157" s="2" t="s">
        <v>198</v>
      </c>
      <c r="D157" s="2" t="s">
        <v>183</v>
      </c>
      <c r="E157" s="2" t="s">
        <v>181</v>
      </c>
      <c r="F157" s="2">
        <v>9</v>
      </c>
      <c r="G157" s="2">
        <v>1</v>
      </c>
      <c r="H157" s="110"/>
      <c r="I157" s="6"/>
      <c r="J157" s="110"/>
      <c r="K157" s="6"/>
      <c r="L157" s="110"/>
      <c r="M157" s="6"/>
      <c r="N157" s="6">
        <f t="shared" si="28"/>
        <v>0</v>
      </c>
      <c r="O157" s="6">
        <f t="shared" si="29"/>
        <v>0</v>
      </c>
      <c r="P157" s="110"/>
      <c r="Q157" s="6"/>
      <c r="R157" s="110"/>
      <c r="S157" s="6"/>
      <c r="T157" s="110"/>
      <c r="U157" s="6"/>
      <c r="V157" s="110"/>
      <c r="W157" s="6"/>
      <c r="X157" s="110"/>
      <c r="Y157" s="6"/>
      <c r="Z157" s="110"/>
      <c r="AA157" s="6"/>
      <c r="AB157" s="6">
        <f t="shared" si="30"/>
        <v>0</v>
      </c>
      <c r="AC157" s="6">
        <f t="shared" si="31"/>
        <v>0</v>
      </c>
      <c r="AD157" s="5"/>
      <c r="AE157" s="6"/>
      <c r="AF157" s="5"/>
      <c r="AG157" s="6"/>
      <c r="AH157" s="6"/>
      <c r="AI157" s="6"/>
      <c r="AJ157" s="6"/>
      <c r="AK157" s="6"/>
      <c r="AL157" s="5">
        <f t="shared" si="32"/>
        <v>0</v>
      </c>
      <c r="AM157" s="5">
        <f t="shared" si="33"/>
        <v>0</v>
      </c>
      <c r="AN157" s="5"/>
      <c r="AO157" s="5"/>
      <c r="AP157" s="5"/>
      <c r="AQ157" s="5">
        <f t="shared" si="34"/>
        <v>0</v>
      </c>
      <c r="AR157" s="50"/>
      <c r="AS157" s="58"/>
      <c r="AT157" s="5">
        <f t="shared" si="35"/>
        <v>0</v>
      </c>
      <c r="AU157" s="5">
        <f t="shared" si="36"/>
        <v>0</v>
      </c>
      <c r="AV157" s="5">
        <f t="shared" si="37"/>
        <v>0</v>
      </c>
      <c r="AW157" s="5">
        <f t="shared" si="38"/>
        <v>0</v>
      </c>
      <c r="AX157" s="51" t="e">
        <f t="shared" si="39"/>
        <v>#DIV/0!</v>
      </c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>
        <f t="shared" si="40"/>
        <v>0</v>
      </c>
      <c r="BJ157" s="51" t="e">
        <f t="shared" si="41"/>
        <v>#DIV/0!</v>
      </c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</row>
    <row r="158" spans="1:79" s="3" customFormat="1" ht="21.75" customHeight="1">
      <c r="A158" s="5"/>
      <c r="B158" s="2"/>
      <c r="C158" s="2" t="s">
        <v>200</v>
      </c>
      <c r="D158" s="2" t="s">
        <v>183</v>
      </c>
      <c r="E158" s="2" t="s">
        <v>181</v>
      </c>
      <c r="F158" s="2">
        <v>25</v>
      </c>
      <c r="G158" s="2">
        <v>1</v>
      </c>
      <c r="H158" s="110"/>
      <c r="I158" s="6"/>
      <c r="J158" s="110"/>
      <c r="K158" s="6"/>
      <c r="L158" s="110"/>
      <c r="M158" s="6"/>
      <c r="N158" s="6">
        <f t="shared" si="28"/>
        <v>0</v>
      </c>
      <c r="O158" s="6">
        <f t="shared" si="29"/>
        <v>0</v>
      </c>
      <c r="P158" s="110"/>
      <c r="Q158" s="6"/>
      <c r="R158" s="110"/>
      <c r="S158" s="6"/>
      <c r="T158" s="110"/>
      <c r="U158" s="6"/>
      <c r="V158" s="110"/>
      <c r="W158" s="6"/>
      <c r="X158" s="110"/>
      <c r="Y158" s="6"/>
      <c r="Z158" s="110"/>
      <c r="AA158" s="6"/>
      <c r="AB158" s="6">
        <f t="shared" si="30"/>
        <v>0</v>
      </c>
      <c r="AC158" s="6">
        <f t="shared" si="31"/>
        <v>0</v>
      </c>
      <c r="AD158" s="5"/>
      <c r="AE158" s="6"/>
      <c r="AF158" s="5"/>
      <c r="AG158" s="6"/>
      <c r="AH158" s="6"/>
      <c r="AI158" s="6"/>
      <c r="AJ158" s="6"/>
      <c r="AK158" s="6"/>
      <c r="AL158" s="5">
        <f t="shared" si="32"/>
        <v>0</v>
      </c>
      <c r="AM158" s="5">
        <f t="shared" si="33"/>
        <v>0</v>
      </c>
      <c r="AN158" s="5"/>
      <c r="AO158" s="5"/>
      <c r="AP158" s="5"/>
      <c r="AQ158" s="5">
        <f t="shared" si="34"/>
        <v>0</v>
      </c>
      <c r="AR158" s="50"/>
      <c r="AS158" s="58"/>
      <c r="AT158" s="5">
        <f t="shared" si="35"/>
        <v>0</v>
      </c>
      <c r="AU158" s="5">
        <f t="shared" si="36"/>
        <v>0</v>
      </c>
      <c r="AV158" s="5">
        <f t="shared" si="37"/>
        <v>0</v>
      </c>
      <c r="AW158" s="5">
        <f t="shared" si="38"/>
        <v>0</v>
      </c>
      <c r="AX158" s="51" t="e">
        <f t="shared" si="39"/>
        <v>#DIV/0!</v>
      </c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>
        <f t="shared" si="40"/>
        <v>0</v>
      </c>
      <c r="BJ158" s="51" t="e">
        <f t="shared" si="41"/>
        <v>#DIV/0!</v>
      </c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</row>
    <row r="159" spans="1:79" s="3" customFormat="1" ht="21.75" customHeight="1">
      <c r="A159" s="5"/>
      <c r="B159" s="2"/>
      <c r="C159" s="2" t="s">
        <v>206</v>
      </c>
      <c r="D159" s="2" t="s">
        <v>185</v>
      </c>
      <c r="E159" s="2" t="s">
        <v>181</v>
      </c>
      <c r="F159" s="2">
        <v>32</v>
      </c>
      <c r="G159" s="2">
        <v>4</v>
      </c>
      <c r="H159" s="110"/>
      <c r="I159" s="6"/>
      <c r="J159" s="110"/>
      <c r="K159" s="6"/>
      <c r="L159" s="110"/>
      <c r="M159" s="6"/>
      <c r="N159" s="6">
        <f t="shared" si="28"/>
        <v>0</v>
      </c>
      <c r="O159" s="6">
        <f t="shared" si="29"/>
        <v>0</v>
      </c>
      <c r="P159" s="110"/>
      <c r="Q159" s="6"/>
      <c r="R159" s="110"/>
      <c r="S159" s="6"/>
      <c r="T159" s="110"/>
      <c r="U159" s="6"/>
      <c r="V159" s="110"/>
      <c r="W159" s="6"/>
      <c r="X159" s="110"/>
      <c r="Y159" s="6"/>
      <c r="Z159" s="110"/>
      <c r="AA159" s="6"/>
      <c r="AB159" s="6">
        <f t="shared" si="30"/>
        <v>0</v>
      </c>
      <c r="AC159" s="6">
        <f t="shared" si="31"/>
        <v>0</v>
      </c>
      <c r="AD159" s="5"/>
      <c r="AE159" s="6"/>
      <c r="AF159" s="5"/>
      <c r="AG159" s="6"/>
      <c r="AH159" s="6"/>
      <c r="AI159" s="6"/>
      <c r="AJ159" s="6"/>
      <c r="AK159" s="6"/>
      <c r="AL159" s="5">
        <f t="shared" si="32"/>
        <v>0</v>
      </c>
      <c r="AM159" s="5">
        <f t="shared" si="33"/>
        <v>0</v>
      </c>
      <c r="AN159" s="5"/>
      <c r="AO159" s="5"/>
      <c r="AP159" s="5"/>
      <c r="AQ159" s="5">
        <f t="shared" si="34"/>
        <v>0</v>
      </c>
      <c r="AR159" s="50"/>
      <c r="AS159" s="58"/>
      <c r="AT159" s="5">
        <f t="shared" si="35"/>
        <v>0</v>
      </c>
      <c r="AU159" s="5">
        <f t="shared" si="36"/>
        <v>0</v>
      </c>
      <c r="AV159" s="5">
        <f t="shared" si="37"/>
        <v>0</v>
      </c>
      <c r="AW159" s="5">
        <f t="shared" si="38"/>
        <v>0</v>
      </c>
      <c r="AX159" s="51" t="e">
        <f t="shared" si="39"/>
        <v>#DIV/0!</v>
      </c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>
        <f t="shared" si="40"/>
        <v>0</v>
      </c>
      <c r="BJ159" s="51" t="e">
        <f t="shared" si="41"/>
        <v>#DIV/0!</v>
      </c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</row>
    <row r="160" spans="1:79" s="3" customFormat="1" ht="21.75" customHeight="1">
      <c r="A160" s="5"/>
      <c r="B160" s="2"/>
      <c r="C160" s="2" t="s">
        <v>197</v>
      </c>
      <c r="D160" s="2" t="s">
        <v>183</v>
      </c>
      <c r="E160" s="2" t="s">
        <v>181</v>
      </c>
      <c r="F160" s="2">
        <v>7</v>
      </c>
      <c r="G160" s="2">
        <v>2</v>
      </c>
      <c r="H160" s="110"/>
      <c r="I160" s="6"/>
      <c r="J160" s="110"/>
      <c r="K160" s="6"/>
      <c r="L160" s="110"/>
      <c r="M160" s="6"/>
      <c r="N160" s="6">
        <f t="shared" si="28"/>
        <v>0</v>
      </c>
      <c r="O160" s="6">
        <f t="shared" si="29"/>
        <v>0</v>
      </c>
      <c r="P160" s="110"/>
      <c r="Q160" s="6"/>
      <c r="R160" s="110"/>
      <c r="S160" s="6"/>
      <c r="T160" s="110"/>
      <c r="U160" s="6"/>
      <c r="V160" s="110"/>
      <c r="W160" s="6"/>
      <c r="X160" s="110"/>
      <c r="Y160" s="6"/>
      <c r="Z160" s="110"/>
      <c r="AA160" s="6"/>
      <c r="AB160" s="6">
        <f t="shared" si="30"/>
        <v>0</v>
      </c>
      <c r="AC160" s="6">
        <f t="shared" si="31"/>
        <v>0</v>
      </c>
      <c r="AD160" s="5"/>
      <c r="AE160" s="6"/>
      <c r="AF160" s="5"/>
      <c r="AG160" s="6"/>
      <c r="AH160" s="6"/>
      <c r="AI160" s="6"/>
      <c r="AJ160" s="6"/>
      <c r="AK160" s="6"/>
      <c r="AL160" s="5">
        <f t="shared" si="32"/>
        <v>0</v>
      </c>
      <c r="AM160" s="5">
        <f t="shared" si="33"/>
        <v>0</v>
      </c>
      <c r="AN160" s="5"/>
      <c r="AO160" s="5"/>
      <c r="AP160" s="5"/>
      <c r="AQ160" s="5">
        <f t="shared" si="34"/>
        <v>0</v>
      </c>
      <c r="AR160" s="50"/>
      <c r="AS160" s="58"/>
      <c r="AT160" s="5">
        <f t="shared" si="35"/>
        <v>0</v>
      </c>
      <c r="AU160" s="5">
        <f t="shared" si="36"/>
        <v>0</v>
      </c>
      <c r="AV160" s="5">
        <f t="shared" si="37"/>
        <v>0</v>
      </c>
      <c r="AW160" s="5">
        <f t="shared" si="38"/>
        <v>0</v>
      </c>
      <c r="AX160" s="51" t="e">
        <f t="shared" si="39"/>
        <v>#DIV/0!</v>
      </c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>
        <f t="shared" si="40"/>
        <v>0</v>
      </c>
      <c r="BJ160" s="51" t="e">
        <f t="shared" si="41"/>
        <v>#DIV/0!</v>
      </c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</row>
    <row r="161" spans="1:79" s="3" customFormat="1" ht="21.75" customHeight="1">
      <c r="A161" s="5"/>
      <c r="B161" s="2"/>
      <c r="C161" s="2" t="s">
        <v>186</v>
      </c>
      <c r="D161" s="2" t="s">
        <v>183</v>
      </c>
      <c r="E161" s="2" t="s">
        <v>181</v>
      </c>
      <c r="F161" s="2">
        <v>15</v>
      </c>
      <c r="G161" s="2">
        <v>4</v>
      </c>
      <c r="H161" s="110"/>
      <c r="I161" s="6"/>
      <c r="J161" s="110"/>
      <c r="K161" s="6"/>
      <c r="L161" s="110"/>
      <c r="M161" s="6"/>
      <c r="N161" s="6">
        <f t="shared" si="28"/>
        <v>0</v>
      </c>
      <c r="O161" s="6">
        <f t="shared" si="29"/>
        <v>0</v>
      </c>
      <c r="P161" s="110"/>
      <c r="Q161" s="6"/>
      <c r="R161" s="110"/>
      <c r="S161" s="6"/>
      <c r="T161" s="110"/>
      <c r="U161" s="6"/>
      <c r="V161" s="110"/>
      <c r="W161" s="6"/>
      <c r="X161" s="110"/>
      <c r="Y161" s="6"/>
      <c r="Z161" s="110"/>
      <c r="AA161" s="6"/>
      <c r="AB161" s="6">
        <f t="shared" si="30"/>
        <v>0</v>
      </c>
      <c r="AC161" s="6">
        <f t="shared" si="31"/>
        <v>0</v>
      </c>
      <c r="AD161" s="5"/>
      <c r="AE161" s="6"/>
      <c r="AF161" s="5"/>
      <c r="AG161" s="6"/>
      <c r="AH161" s="6"/>
      <c r="AI161" s="6"/>
      <c r="AJ161" s="6"/>
      <c r="AK161" s="6"/>
      <c r="AL161" s="5">
        <f t="shared" si="32"/>
        <v>0</v>
      </c>
      <c r="AM161" s="5">
        <f t="shared" si="33"/>
        <v>0</v>
      </c>
      <c r="AN161" s="5"/>
      <c r="AO161" s="5"/>
      <c r="AP161" s="5"/>
      <c r="AQ161" s="5">
        <f t="shared" si="34"/>
        <v>0</v>
      </c>
      <c r="AR161" s="50"/>
      <c r="AS161" s="58"/>
      <c r="AT161" s="5">
        <f t="shared" si="35"/>
        <v>0</v>
      </c>
      <c r="AU161" s="5">
        <f t="shared" si="36"/>
        <v>0</v>
      </c>
      <c r="AV161" s="5">
        <f t="shared" si="37"/>
        <v>0</v>
      </c>
      <c r="AW161" s="5">
        <f t="shared" si="38"/>
        <v>0</v>
      </c>
      <c r="AX161" s="51" t="e">
        <f t="shared" si="39"/>
        <v>#DIV/0!</v>
      </c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>
        <f t="shared" si="40"/>
        <v>0</v>
      </c>
      <c r="BJ161" s="51" t="e">
        <f t="shared" si="41"/>
        <v>#DIV/0!</v>
      </c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</row>
    <row r="162" spans="1:79" s="3" customFormat="1" ht="21.75" customHeight="1">
      <c r="A162" s="5"/>
      <c r="B162" s="7"/>
      <c r="C162" s="7" t="s">
        <v>198</v>
      </c>
      <c r="D162" s="7" t="s">
        <v>183</v>
      </c>
      <c r="E162" s="7" t="s">
        <v>181</v>
      </c>
      <c r="F162" s="7">
        <v>10</v>
      </c>
      <c r="G162" s="7">
        <v>1</v>
      </c>
      <c r="H162" s="110"/>
      <c r="I162" s="6"/>
      <c r="J162" s="110"/>
      <c r="K162" s="6"/>
      <c r="L162" s="110"/>
      <c r="M162" s="6"/>
      <c r="N162" s="6">
        <f t="shared" si="28"/>
        <v>0</v>
      </c>
      <c r="O162" s="6">
        <f t="shared" si="29"/>
        <v>0</v>
      </c>
      <c r="P162" s="110"/>
      <c r="Q162" s="6"/>
      <c r="R162" s="110"/>
      <c r="S162" s="6"/>
      <c r="T162" s="110"/>
      <c r="U162" s="6"/>
      <c r="V162" s="110"/>
      <c r="W162" s="6"/>
      <c r="X162" s="110"/>
      <c r="Y162" s="6"/>
      <c r="Z162" s="110"/>
      <c r="AA162" s="6"/>
      <c r="AB162" s="6">
        <f t="shared" si="30"/>
        <v>0</v>
      </c>
      <c r="AC162" s="6">
        <f t="shared" si="31"/>
        <v>0</v>
      </c>
      <c r="AD162" s="5"/>
      <c r="AE162" s="6"/>
      <c r="AF162" s="5"/>
      <c r="AG162" s="6"/>
      <c r="AH162" s="6"/>
      <c r="AI162" s="6"/>
      <c r="AJ162" s="6"/>
      <c r="AK162" s="6"/>
      <c r="AL162" s="5">
        <f t="shared" si="32"/>
        <v>0</v>
      </c>
      <c r="AM162" s="5">
        <f t="shared" si="33"/>
        <v>0</v>
      </c>
      <c r="AN162" s="5"/>
      <c r="AO162" s="5"/>
      <c r="AP162" s="5"/>
      <c r="AQ162" s="5">
        <f t="shared" si="34"/>
        <v>0</v>
      </c>
      <c r="AR162" s="50"/>
      <c r="AS162" s="58"/>
      <c r="AT162" s="5">
        <f t="shared" si="35"/>
        <v>0</v>
      </c>
      <c r="AU162" s="5">
        <f t="shared" si="36"/>
        <v>0</v>
      </c>
      <c r="AV162" s="5">
        <f t="shared" si="37"/>
        <v>0</v>
      </c>
      <c r="AW162" s="5">
        <f t="shared" si="38"/>
        <v>0</v>
      </c>
      <c r="AX162" s="51" t="e">
        <f t="shared" si="39"/>
        <v>#DIV/0!</v>
      </c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>
        <f t="shared" si="40"/>
        <v>0</v>
      </c>
      <c r="BJ162" s="51" t="e">
        <f t="shared" si="41"/>
        <v>#DIV/0!</v>
      </c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</row>
    <row r="163" spans="1:79" s="3" customFormat="1" ht="21.75" customHeight="1">
      <c r="A163" s="5"/>
      <c r="B163" s="102"/>
      <c r="C163" s="2" t="s">
        <v>214</v>
      </c>
      <c r="D163" s="2" t="s">
        <v>183</v>
      </c>
      <c r="E163" s="2" t="s">
        <v>181</v>
      </c>
      <c r="F163" s="2"/>
      <c r="G163" s="2">
        <v>4</v>
      </c>
      <c r="H163" s="8"/>
      <c r="I163" s="6"/>
      <c r="J163" s="8"/>
      <c r="K163" s="6"/>
      <c r="L163" s="8"/>
      <c r="M163" s="6"/>
      <c r="N163" s="9"/>
      <c r="O163" s="9"/>
      <c r="P163" s="8"/>
      <c r="Q163" s="6"/>
      <c r="R163" s="8"/>
      <c r="S163" s="6"/>
      <c r="T163" s="8"/>
      <c r="U163" s="6"/>
      <c r="V163" s="8"/>
      <c r="W163" s="6"/>
      <c r="X163" s="8"/>
      <c r="Y163" s="6"/>
      <c r="Z163" s="8"/>
      <c r="AA163" s="6"/>
      <c r="AB163" s="6"/>
      <c r="AC163" s="6"/>
      <c r="AD163" s="5"/>
      <c r="AE163" s="6"/>
      <c r="AF163" s="5"/>
      <c r="AG163" s="6"/>
      <c r="AH163" s="6"/>
      <c r="AI163" s="6"/>
      <c r="AJ163" s="6"/>
      <c r="AK163" s="6"/>
      <c r="AL163" s="5"/>
      <c r="AM163" s="5"/>
      <c r="AN163" s="5"/>
      <c r="AO163" s="5"/>
      <c r="AP163" s="5"/>
      <c r="AQ163" s="5"/>
      <c r="AR163" s="50"/>
      <c r="AS163" s="58"/>
      <c r="AT163" s="5"/>
      <c r="AU163" s="5"/>
      <c r="AV163" s="5"/>
      <c r="AW163" s="5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</row>
    <row r="164" spans="1:79" s="3" customFormat="1" ht="21.75" customHeight="1">
      <c r="A164" s="5"/>
      <c r="B164" s="102"/>
      <c r="C164" s="2" t="s">
        <v>214</v>
      </c>
      <c r="D164" s="2" t="s">
        <v>183</v>
      </c>
      <c r="E164" s="2" t="s">
        <v>181</v>
      </c>
      <c r="F164" s="2"/>
      <c r="G164" s="2">
        <v>4</v>
      </c>
      <c r="H164" s="8"/>
      <c r="I164" s="6"/>
      <c r="J164" s="8"/>
      <c r="K164" s="6"/>
      <c r="L164" s="8"/>
      <c r="M164" s="6"/>
      <c r="N164" s="9"/>
      <c r="O164" s="9"/>
      <c r="P164" s="8"/>
      <c r="Q164" s="6"/>
      <c r="R164" s="8"/>
      <c r="S164" s="6"/>
      <c r="T164" s="8"/>
      <c r="U164" s="6"/>
      <c r="V164" s="8"/>
      <c r="W164" s="6"/>
      <c r="X164" s="8"/>
      <c r="Y164" s="6"/>
      <c r="Z164" s="8"/>
      <c r="AA164" s="6"/>
      <c r="AB164" s="6"/>
      <c r="AC164" s="6"/>
      <c r="AD164" s="5"/>
      <c r="AE164" s="6"/>
      <c r="AF164" s="5"/>
      <c r="AG164" s="6"/>
      <c r="AH164" s="6"/>
      <c r="AI164" s="6"/>
      <c r="AJ164" s="6"/>
      <c r="AK164" s="6"/>
      <c r="AL164" s="5"/>
      <c r="AM164" s="5"/>
      <c r="AN164" s="5"/>
      <c r="AO164" s="5"/>
      <c r="AP164" s="5"/>
      <c r="AQ164" s="5"/>
      <c r="AR164" s="50"/>
      <c r="AS164" s="58"/>
      <c r="AT164" s="5"/>
      <c r="AU164" s="5"/>
      <c r="AV164" s="5"/>
      <c r="AW164" s="5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</row>
    <row r="165" spans="1:79" s="3" customFormat="1" ht="21.75" customHeight="1">
      <c r="A165" s="5"/>
      <c r="B165" s="102"/>
      <c r="C165" s="2" t="s">
        <v>215</v>
      </c>
      <c r="D165" s="2" t="s">
        <v>183</v>
      </c>
      <c r="E165" s="2" t="s">
        <v>181</v>
      </c>
      <c r="F165" s="2"/>
      <c r="G165" s="2">
        <v>1</v>
      </c>
      <c r="H165" s="8"/>
      <c r="I165" s="6"/>
      <c r="J165" s="8"/>
      <c r="K165" s="6"/>
      <c r="L165" s="8"/>
      <c r="M165" s="6"/>
      <c r="N165" s="9"/>
      <c r="O165" s="9"/>
      <c r="P165" s="8"/>
      <c r="Q165" s="6"/>
      <c r="R165" s="8"/>
      <c r="S165" s="6"/>
      <c r="T165" s="8"/>
      <c r="U165" s="6"/>
      <c r="V165" s="8"/>
      <c r="W165" s="6"/>
      <c r="X165" s="8"/>
      <c r="Y165" s="6"/>
      <c r="Z165" s="8"/>
      <c r="AA165" s="6"/>
      <c r="AB165" s="6"/>
      <c r="AC165" s="6"/>
      <c r="AD165" s="5"/>
      <c r="AE165" s="6"/>
      <c r="AF165" s="5"/>
      <c r="AG165" s="6"/>
      <c r="AH165" s="6"/>
      <c r="AI165" s="6"/>
      <c r="AJ165" s="6"/>
      <c r="AK165" s="6"/>
      <c r="AL165" s="5"/>
      <c r="AM165" s="5"/>
      <c r="AN165" s="5"/>
      <c r="AO165" s="5"/>
      <c r="AP165" s="5"/>
      <c r="AQ165" s="5"/>
      <c r="AR165" s="50"/>
      <c r="AS165" s="58"/>
      <c r="AT165" s="5"/>
      <c r="AU165" s="5"/>
      <c r="AV165" s="5"/>
      <c r="AW165" s="5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</row>
    <row r="166" spans="1:79" s="3" customFormat="1" ht="21.75" customHeight="1">
      <c r="A166" s="5"/>
      <c r="B166" s="102"/>
      <c r="C166" s="2" t="s">
        <v>215</v>
      </c>
      <c r="D166" s="2" t="s">
        <v>185</v>
      </c>
      <c r="E166" s="2" t="s">
        <v>181</v>
      </c>
      <c r="F166" s="2"/>
      <c r="G166" s="2">
        <v>4</v>
      </c>
      <c r="H166" s="8"/>
      <c r="I166" s="6"/>
      <c r="J166" s="8"/>
      <c r="K166" s="6"/>
      <c r="L166" s="8"/>
      <c r="M166" s="6"/>
      <c r="N166" s="9"/>
      <c r="O166" s="9"/>
      <c r="P166" s="8"/>
      <c r="Q166" s="6"/>
      <c r="R166" s="8"/>
      <c r="S166" s="6"/>
      <c r="T166" s="8"/>
      <c r="U166" s="6"/>
      <c r="V166" s="8"/>
      <c r="W166" s="6"/>
      <c r="X166" s="8"/>
      <c r="Y166" s="6"/>
      <c r="Z166" s="8"/>
      <c r="AA166" s="6"/>
      <c r="AB166" s="6"/>
      <c r="AC166" s="6"/>
      <c r="AD166" s="5"/>
      <c r="AE166" s="6"/>
      <c r="AF166" s="5"/>
      <c r="AG166" s="6"/>
      <c r="AH166" s="6"/>
      <c r="AI166" s="6"/>
      <c r="AJ166" s="6"/>
      <c r="AK166" s="6"/>
      <c r="AL166" s="5"/>
      <c r="AM166" s="5"/>
      <c r="AN166" s="5"/>
      <c r="AO166" s="5"/>
      <c r="AP166" s="5"/>
      <c r="AQ166" s="5"/>
      <c r="AR166" s="50"/>
      <c r="AS166" s="58"/>
      <c r="AT166" s="5"/>
      <c r="AU166" s="5"/>
      <c r="AV166" s="5"/>
      <c r="AW166" s="5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</row>
    <row r="167" spans="1:79" s="3" customFormat="1" ht="21.75" customHeight="1">
      <c r="A167" s="5"/>
      <c r="B167" s="103"/>
      <c r="C167" s="59" t="s">
        <v>215</v>
      </c>
      <c r="D167" s="59" t="s">
        <v>183</v>
      </c>
      <c r="E167" s="59" t="s">
        <v>181</v>
      </c>
      <c r="F167" s="59"/>
      <c r="G167" s="59">
        <v>1</v>
      </c>
      <c r="H167" s="54"/>
      <c r="I167" s="60"/>
      <c r="J167" s="54"/>
      <c r="K167" s="60"/>
      <c r="L167" s="54"/>
      <c r="M167" s="60"/>
      <c r="N167" s="60"/>
      <c r="O167" s="60"/>
      <c r="P167" s="54"/>
      <c r="Q167" s="60"/>
      <c r="R167" s="54"/>
      <c r="S167" s="60"/>
      <c r="T167" s="54"/>
      <c r="U167" s="60"/>
      <c r="V167" s="54"/>
      <c r="W167" s="60"/>
      <c r="X167" s="54"/>
      <c r="Y167" s="60"/>
      <c r="Z167" s="54"/>
      <c r="AA167" s="60"/>
      <c r="AB167" s="60"/>
      <c r="AC167" s="60"/>
      <c r="AD167" s="54"/>
      <c r="AE167" s="60"/>
      <c r="AF167" s="54"/>
      <c r="AG167" s="60"/>
      <c r="AH167" s="60"/>
      <c r="AI167" s="60"/>
      <c r="AJ167" s="60"/>
      <c r="AK167" s="60"/>
      <c r="AL167" s="54"/>
      <c r="AM167" s="54"/>
      <c r="AN167" s="54"/>
      <c r="AO167" s="54"/>
      <c r="AP167" s="54"/>
      <c r="AQ167" s="5"/>
      <c r="AR167" s="61"/>
      <c r="AS167" s="62"/>
      <c r="AT167" s="5"/>
      <c r="AU167" s="54"/>
      <c r="AV167" s="54"/>
      <c r="AW167" s="54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</row>
    <row r="168" spans="1:79" s="10" customFormat="1" ht="21.75" customHeight="1">
      <c r="A168" s="206"/>
      <c r="B168" s="207"/>
      <c r="C168" s="207"/>
      <c r="D168" s="207"/>
      <c r="E168" s="207"/>
      <c r="F168" s="207"/>
      <c r="G168" s="20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53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</row>
    <row r="169" spans="1:79" s="14" customFormat="1">
      <c r="A169" s="17"/>
      <c r="B169" s="17"/>
      <c r="C169" s="17"/>
      <c r="D169" s="17"/>
      <c r="E169" s="17"/>
      <c r="F169" s="17"/>
      <c r="G169" s="17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8"/>
      <c r="BJ169" s="4"/>
    </row>
    <row r="170" spans="1:79" s="14" customFormat="1">
      <c r="A170" s="17"/>
      <c r="B170" s="17"/>
      <c r="C170" s="17"/>
      <c r="D170" s="17"/>
      <c r="E170" s="17"/>
      <c r="F170" s="17"/>
      <c r="G170" s="17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8"/>
      <c r="BJ170" s="4"/>
    </row>
    <row r="171" spans="1:79" s="14" customFormat="1">
      <c r="A171" s="17"/>
      <c r="B171" s="17"/>
      <c r="C171" s="17"/>
      <c r="D171" s="17"/>
      <c r="E171" s="17"/>
      <c r="F171" s="17"/>
      <c r="G171" s="17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8"/>
      <c r="BJ171" s="4"/>
    </row>
    <row r="172" spans="1:79" s="14" customFormat="1">
      <c r="A172" s="17"/>
      <c r="B172" s="17"/>
      <c r="C172" s="17"/>
      <c r="D172" s="17"/>
      <c r="E172" s="17"/>
      <c r="F172" s="17"/>
      <c r="G172" s="17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8"/>
      <c r="BJ172" s="4"/>
    </row>
    <row r="173" spans="1:79" s="14" customFormat="1">
      <c r="A173" s="17"/>
      <c r="B173" s="17"/>
      <c r="C173" s="17"/>
      <c r="D173" s="17"/>
      <c r="E173" s="17"/>
      <c r="F173" s="17"/>
      <c r="G173" s="17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8"/>
      <c r="BJ173" s="4"/>
    </row>
    <row r="174" spans="1:79" s="14" customFormat="1">
      <c r="A174" s="17"/>
      <c r="B174" s="17"/>
      <c r="C174" s="17"/>
      <c r="D174" s="17"/>
      <c r="E174" s="17"/>
      <c r="F174" s="17"/>
      <c r="G174" s="17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8"/>
      <c r="BJ174" s="4"/>
    </row>
    <row r="175" spans="1:79" s="14" customFormat="1">
      <c r="A175" s="17"/>
      <c r="B175" s="17"/>
      <c r="C175" s="17"/>
      <c r="D175" s="17"/>
      <c r="E175" s="17"/>
      <c r="F175" s="17"/>
      <c r="G175" s="17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8"/>
      <c r="BJ175" s="4"/>
    </row>
    <row r="176" spans="1:79" s="14" customFormat="1">
      <c r="A176" s="17"/>
      <c r="B176" s="17"/>
      <c r="C176" s="17"/>
      <c r="D176" s="17"/>
      <c r="E176" s="17"/>
      <c r="F176" s="17"/>
      <c r="G176" s="17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8"/>
      <c r="BJ176" s="4"/>
    </row>
    <row r="177" spans="1:79" s="14" customFormat="1">
      <c r="A177" s="17"/>
      <c r="B177" s="17"/>
      <c r="C177" s="17"/>
      <c r="D177" s="17"/>
      <c r="E177" s="17"/>
      <c r="F177" s="17"/>
      <c r="G177" s="17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8"/>
      <c r="BJ177" s="4"/>
    </row>
    <row r="178" spans="1:79" s="14" customFormat="1">
      <c r="A178" s="17"/>
      <c r="B178" s="17"/>
      <c r="C178" s="17"/>
      <c r="D178" s="17"/>
      <c r="E178" s="17"/>
      <c r="F178" s="17"/>
      <c r="G178" s="17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8"/>
      <c r="BJ178" s="4"/>
    </row>
    <row r="179" spans="1:79" s="14" customFormat="1">
      <c r="A179" s="17"/>
      <c r="B179" s="17"/>
      <c r="C179" s="17"/>
      <c r="D179" s="17"/>
      <c r="E179" s="17"/>
      <c r="F179" s="17"/>
      <c r="G179" s="17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8"/>
      <c r="BJ179" s="4"/>
    </row>
    <row r="180" spans="1:79" s="14" customFormat="1">
      <c r="A180" s="17"/>
      <c r="B180" s="17"/>
      <c r="C180" s="17"/>
      <c r="D180" s="17"/>
      <c r="E180" s="17"/>
      <c r="F180" s="17"/>
      <c r="G180" s="17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8"/>
      <c r="BJ180" s="4"/>
    </row>
    <row r="181" spans="1:79" s="14" customFormat="1">
      <c r="A181" s="17"/>
      <c r="B181" s="17"/>
      <c r="C181" s="17"/>
      <c r="D181" s="17"/>
      <c r="E181" s="17"/>
      <c r="F181" s="17"/>
      <c r="G181" s="17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8"/>
      <c r="BJ181" s="4"/>
    </row>
    <row r="182" spans="1:79" s="14" customFormat="1">
      <c r="A182" s="17"/>
      <c r="B182" s="17"/>
      <c r="C182" s="17"/>
      <c r="D182" s="17"/>
      <c r="E182" s="17"/>
      <c r="F182" s="17"/>
      <c r="G182" s="17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8"/>
      <c r="BJ182" s="4"/>
    </row>
    <row r="183" spans="1:79" s="14" customFormat="1">
      <c r="A183" s="17"/>
      <c r="B183" s="17"/>
      <c r="C183" s="17"/>
      <c r="D183" s="17"/>
      <c r="E183" s="17"/>
      <c r="F183" s="17"/>
      <c r="G183" s="17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8"/>
      <c r="BJ183" s="4"/>
    </row>
    <row r="184" spans="1:79" s="14" customFormat="1">
      <c r="A184" s="17"/>
      <c r="B184" s="17"/>
      <c r="C184" s="17"/>
      <c r="D184" s="17"/>
      <c r="E184" s="17"/>
      <c r="F184" s="17"/>
      <c r="G184" s="17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8"/>
      <c r="BJ184" s="4"/>
    </row>
    <row r="185" spans="1:79" s="14" customFormat="1">
      <c r="A185" s="17"/>
      <c r="B185" s="17"/>
      <c r="C185" s="17"/>
      <c r="D185" s="17"/>
      <c r="E185" s="17"/>
      <c r="F185" s="17"/>
      <c r="G185" s="17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8"/>
      <c r="BJ185" s="4"/>
    </row>
    <row r="186" spans="1:79" s="14" customFormat="1">
      <c r="A186" s="17"/>
      <c r="B186" s="17"/>
      <c r="C186" s="17"/>
      <c r="D186" s="17"/>
      <c r="E186" s="17"/>
      <c r="F186" s="17"/>
      <c r="G186" s="17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8"/>
      <c r="BJ186" s="4"/>
    </row>
    <row r="187" spans="1:79" s="14" customFormat="1">
      <c r="A187" s="17"/>
      <c r="B187" s="17"/>
      <c r="C187" s="17"/>
      <c r="D187" s="17"/>
      <c r="E187" s="17"/>
      <c r="F187" s="17"/>
      <c r="G187" s="17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8"/>
      <c r="BJ187" s="4"/>
    </row>
    <row r="188" spans="1:79" s="14" customFormat="1">
      <c r="A188" s="17"/>
      <c r="B188" s="17"/>
      <c r="C188" s="17"/>
      <c r="D188" s="17"/>
      <c r="E188" s="17"/>
      <c r="F188" s="17"/>
      <c r="G188" s="17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8"/>
      <c r="BJ188" s="4"/>
    </row>
    <row r="189" spans="1:79" s="14" customFormat="1">
      <c r="A189" s="17"/>
      <c r="B189" s="17"/>
      <c r="C189" s="17"/>
      <c r="D189" s="17"/>
      <c r="E189" s="17"/>
      <c r="F189" s="17"/>
      <c r="G189" s="17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8"/>
      <c r="BJ189" s="4"/>
    </row>
    <row r="190" spans="1:79" s="14" customFormat="1">
      <c r="A190" s="17"/>
      <c r="B190" s="17"/>
      <c r="C190" s="17"/>
      <c r="D190" s="17"/>
      <c r="E190" s="17"/>
      <c r="F190" s="17"/>
      <c r="G190" s="17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8"/>
      <c r="BJ190" s="4"/>
    </row>
    <row r="191" spans="1:79" s="14" customFormat="1">
      <c r="A191" s="17"/>
      <c r="B191" s="17"/>
      <c r="C191" s="17"/>
      <c r="D191" s="17"/>
      <c r="E191" s="17"/>
      <c r="F191" s="17"/>
      <c r="G191" s="17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8"/>
      <c r="BJ191" s="4"/>
    </row>
    <row r="192" spans="1:79"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</row>
    <row r="193" s="13" customFormat="1"/>
    <row r="194" s="13" customFormat="1"/>
    <row r="195" s="13" customFormat="1"/>
    <row r="196" s="13" customFormat="1"/>
    <row r="197" s="13" customFormat="1"/>
    <row r="198" s="13" customFormat="1"/>
    <row r="199" s="13" customFormat="1"/>
    <row r="200" s="13" customFormat="1"/>
    <row r="201" s="13" customFormat="1"/>
    <row r="202" s="13" customFormat="1"/>
    <row r="203" s="13" customFormat="1"/>
    <row r="204" s="13" customFormat="1"/>
    <row r="205" s="13" customFormat="1"/>
    <row r="206" s="13" customFormat="1"/>
    <row r="207" s="13" customFormat="1"/>
    <row r="208" s="13" customFormat="1"/>
    <row r="209" s="13" customFormat="1"/>
    <row r="210" s="13" customFormat="1"/>
    <row r="211" s="13" customFormat="1"/>
    <row r="212" s="13" customFormat="1"/>
    <row r="213" s="13" customFormat="1"/>
    <row r="214" s="13" customFormat="1"/>
    <row r="215" s="13" customFormat="1"/>
    <row r="216" s="13" customFormat="1"/>
    <row r="217" s="13" customFormat="1"/>
    <row r="218" s="13" customFormat="1"/>
    <row r="219" s="13" customFormat="1"/>
    <row r="220" s="13" customFormat="1"/>
    <row r="221" s="13" customFormat="1"/>
    <row r="222" s="13" customFormat="1"/>
    <row r="223" s="13" customFormat="1"/>
    <row r="224" s="13" customFormat="1"/>
    <row r="225" s="13" customFormat="1"/>
    <row r="226" s="13" customFormat="1"/>
    <row r="227" s="13" customFormat="1"/>
    <row r="228" s="13" customFormat="1"/>
    <row r="229" s="13" customFormat="1"/>
    <row r="230" s="13" customFormat="1"/>
    <row r="231" s="13" customFormat="1"/>
    <row r="232" s="13" customFormat="1"/>
    <row r="233" s="13" customFormat="1"/>
    <row r="234" s="13" customFormat="1"/>
    <row r="235" s="13" customFormat="1"/>
    <row r="236" s="13" customFormat="1"/>
    <row r="237" s="13" customFormat="1"/>
    <row r="238" s="13" customFormat="1"/>
    <row r="239" s="13" customFormat="1"/>
    <row r="240" s="13" customFormat="1"/>
    <row r="241" s="13" customFormat="1"/>
    <row r="242" s="13" customFormat="1"/>
    <row r="243" s="13" customFormat="1"/>
    <row r="244" s="13" customFormat="1"/>
    <row r="245" s="13" customFormat="1"/>
    <row r="246" s="13" customFormat="1"/>
    <row r="247" s="13" customFormat="1"/>
    <row r="248" s="13" customFormat="1"/>
    <row r="249" s="13" customFormat="1"/>
    <row r="250" s="13" customFormat="1"/>
    <row r="251" s="13" customFormat="1"/>
    <row r="252" s="13" customFormat="1"/>
    <row r="253" s="13" customFormat="1"/>
    <row r="254" s="13" customFormat="1"/>
    <row r="255" s="13" customFormat="1"/>
    <row r="256" s="13" customFormat="1"/>
    <row r="257" s="13" customFormat="1"/>
    <row r="258" s="13" customFormat="1"/>
    <row r="259" s="13" customFormat="1"/>
    <row r="260" s="13" customFormat="1"/>
    <row r="261" s="13" customFormat="1"/>
    <row r="262" s="13" customFormat="1"/>
    <row r="263" s="13" customFormat="1"/>
    <row r="264" s="13" customFormat="1"/>
    <row r="265" s="13" customFormat="1"/>
    <row r="266" s="13" customFormat="1"/>
    <row r="267" s="13" customFormat="1"/>
    <row r="268" s="13" customFormat="1"/>
    <row r="269" s="13" customFormat="1"/>
    <row r="270" s="13" customFormat="1"/>
    <row r="271" s="13" customFormat="1"/>
    <row r="272" s="13" customFormat="1"/>
    <row r="273" s="13" customFormat="1"/>
    <row r="274" s="13" customFormat="1"/>
    <row r="275" s="13" customFormat="1"/>
    <row r="276" s="13" customFormat="1"/>
    <row r="277" s="13" customFormat="1"/>
    <row r="278" s="13" customFormat="1"/>
    <row r="279" s="13" customFormat="1"/>
    <row r="280" s="13" customFormat="1"/>
    <row r="281" s="13" customFormat="1"/>
    <row r="282" s="13" customFormat="1"/>
    <row r="283" s="13" customFormat="1"/>
    <row r="284" s="13" customFormat="1"/>
    <row r="285" s="13" customFormat="1"/>
    <row r="286" s="13" customFormat="1"/>
    <row r="287" s="13" customFormat="1"/>
    <row r="288" s="13" customFormat="1"/>
    <row r="289" s="13" customFormat="1"/>
    <row r="290" s="13" customFormat="1"/>
    <row r="291" s="13" customFormat="1"/>
    <row r="292" s="13" customFormat="1"/>
    <row r="293" s="13" customFormat="1"/>
    <row r="294" s="13" customFormat="1"/>
    <row r="295" s="13" customFormat="1"/>
    <row r="296" s="13" customFormat="1"/>
    <row r="297" s="13" customFormat="1"/>
    <row r="298" s="13" customFormat="1"/>
    <row r="299" s="13" customFormat="1"/>
    <row r="300" s="13" customFormat="1"/>
    <row r="301" s="13" customFormat="1"/>
    <row r="302" s="13" customFormat="1"/>
    <row r="303" s="13" customFormat="1"/>
    <row r="304" s="13" customFormat="1"/>
    <row r="305" s="13" customFormat="1"/>
    <row r="306" s="13" customFormat="1"/>
    <row r="307" s="13" customFormat="1"/>
    <row r="308" s="13" customFormat="1"/>
    <row r="309" s="13" customFormat="1"/>
    <row r="310" s="13" customFormat="1"/>
    <row r="311" s="13" customFormat="1"/>
    <row r="312" s="13" customFormat="1"/>
    <row r="313" s="13" customFormat="1"/>
    <row r="314" s="13" customFormat="1"/>
    <row r="315" s="13" customFormat="1"/>
    <row r="316" s="13" customFormat="1"/>
    <row r="317" s="13" customFormat="1"/>
    <row r="318" s="13" customFormat="1"/>
    <row r="319" s="13" customFormat="1"/>
    <row r="320" s="13" customFormat="1"/>
    <row r="321" s="13" customFormat="1"/>
    <row r="322" s="13" customFormat="1"/>
    <row r="323" s="13" customFormat="1"/>
    <row r="324" s="13" customFormat="1"/>
    <row r="325" s="13" customFormat="1"/>
    <row r="326" s="13" customFormat="1"/>
    <row r="327" s="13" customFormat="1"/>
    <row r="328" s="13" customFormat="1"/>
    <row r="329" s="13" customFormat="1"/>
    <row r="330" s="13" customFormat="1"/>
    <row r="331" s="13" customFormat="1"/>
    <row r="332" s="13" customFormat="1"/>
    <row r="333" s="13" customFormat="1"/>
    <row r="334" s="13" customFormat="1"/>
    <row r="335" s="13" customFormat="1"/>
    <row r="336" s="13" customFormat="1"/>
    <row r="337" s="13" customFormat="1"/>
    <row r="338" s="13" customFormat="1"/>
    <row r="339" s="13" customFormat="1"/>
    <row r="340" s="13" customFormat="1"/>
    <row r="341" s="13" customFormat="1"/>
    <row r="342" s="13" customFormat="1"/>
    <row r="343" s="13" customFormat="1"/>
    <row r="344" s="13" customFormat="1"/>
    <row r="345" s="13" customFormat="1"/>
    <row r="346" s="13" customFormat="1"/>
    <row r="347" s="13" customFormat="1"/>
    <row r="348" s="13" customFormat="1"/>
    <row r="349" s="13" customFormat="1"/>
  </sheetData>
  <sortState ref="A6:BV162">
    <sortCondition ref="AW6:AW162"/>
  </sortState>
  <mergeCells count="41">
    <mergeCell ref="BG3:BH3"/>
    <mergeCell ref="AN3:AN5"/>
    <mergeCell ref="H3:O3"/>
    <mergeCell ref="N4:O4"/>
    <mergeCell ref="AB4:AC4"/>
    <mergeCell ref="P3:AC3"/>
    <mergeCell ref="AJ4:AK4"/>
    <mergeCell ref="AL4:AM4"/>
    <mergeCell ref="AD4:AE4"/>
    <mergeCell ref="X4:Y4"/>
    <mergeCell ref="V4:W4"/>
    <mergeCell ref="A1:BJ1"/>
    <mergeCell ref="A2:BJ2"/>
    <mergeCell ref="AO3:AT3"/>
    <mergeCell ref="AU3:AW4"/>
    <mergeCell ref="AX3:AX5"/>
    <mergeCell ref="BI3:BI5"/>
    <mergeCell ref="BJ3:BJ5"/>
    <mergeCell ref="H4:I4"/>
    <mergeCell ref="J4:K4"/>
    <mergeCell ref="AO4:AQ4"/>
    <mergeCell ref="AR4:AT4"/>
    <mergeCell ref="Z4:AA4"/>
    <mergeCell ref="L4:M4"/>
    <mergeCell ref="AL3:AM3"/>
    <mergeCell ref="BA3:BB3"/>
    <mergeCell ref="BC3:BE3"/>
    <mergeCell ref="A168:G168"/>
    <mergeCell ref="A3:A5"/>
    <mergeCell ref="B3:B5"/>
    <mergeCell ref="C3:C5"/>
    <mergeCell ref="AD3:AK3"/>
    <mergeCell ref="D3:D5"/>
    <mergeCell ref="E3:E5"/>
    <mergeCell ref="F3:F5"/>
    <mergeCell ref="G3:G5"/>
    <mergeCell ref="P4:Q4"/>
    <mergeCell ref="R4:S4"/>
    <mergeCell ref="T4:U4"/>
    <mergeCell ref="AH4:AI4"/>
    <mergeCell ref="AF4:AG4"/>
  </mergeCells>
  <pageMargins left="0" right="0" top="0.5" bottom="0.5" header="0.3" footer="0.3"/>
  <pageSetup paperSize="5" scale="60" fitToWidth="0" fitToHeight="0" orientation="landscape" horizontalDpi="0" verticalDpi="0" r:id="rId1"/>
  <headerFooter>
    <oddFooter>&amp;R10-06-61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N20"/>
  <sheetViews>
    <sheetView workbookViewId="0">
      <selection activeCell="J18" sqref="J18"/>
    </sheetView>
  </sheetViews>
  <sheetFormatPr defaultColWidth="9" defaultRowHeight="22.5" customHeight="1"/>
  <cols>
    <col min="1" max="1" width="17.5703125" style="63" customWidth="1"/>
    <col min="2" max="2" width="9" style="63" bestFit="1" customWidth="1"/>
    <col min="3" max="3" width="7.42578125" style="63" bestFit="1" customWidth="1"/>
    <col min="4" max="4" width="8.5703125" style="63" customWidth="1"/>
    <col min="5" max="5" width="8.42578125" style="63" customWidth="1"/>
    <col min="6" max="6" width="9.42578125" style="63" customWidth="1"/>
    <col min="7" max="7" width="10.28515625" style="63" customWidth="1"/>
    <col min="8" max="8" width="9.5703125" style="63" customWidth="1"/>
    <col min="9" max="9" width="11.85546875" style="63" customWidth="1"/>
    <col min="10" max="10" width="10" style="63" customWidth="1"/>
    <col min="11" max="11" width="9.5703125" style="63" customWidth="1"/>
    <col min="12" max="12" width="7.140625" style="63" customWidth="1"/>
    <col min="13" max="13" width="6" style="63" customWidth="1"/>
    <col min="14" max="17" width="9" style="63"/>
    <col min="18" max="18" width="11" style="63" customWidth="1"/>
    <col min="19" max="256" width="9" style="63"/>
    <col min="257" max="257" width="17.5703125" style="63" customWidth="1"/>
    <col min="258" max="258" width="9" style="63" bestFit="1" customWidth="1"/>
    <col min="259" max="259" width="7.42578125" style="63" bestFit="1" customWidth="1"/>
    <col min="260" max="260" width="8.5703125" style="63" customWidth="1"/>
    <col min="261" max="261" width="8.42578125" style="63" customWidth="1"/>
    <col min="262" max="262" width="9.42578125" style="63" customWidth="1"/>
    <col min="263" max="263" width="10.28515625" style="63" customWidth="1"/>
    <col min="264" max="264" width="9.5703125" style="63" customWidth="1"/>
    <col min="265" max="265" width="11.85546875" style="63" customWidth="1"/>
    <col min="266" max="266" width="10" style="63" customWidth="1"/>
    <col min="267" max="267" width="9.5703125" style="63" customWidth="1"/>
    <col min="268" max="268" width="7.140625" style="63" customWidth="1"/>
    <col min="269" max="269" width="6" style="63" customWidth="1"/>
    <col min="270" max="273" width="9" style="63"/>
    <col min="274" max="274" width="11" style="63" customWidth="1"/>
    <col min="275" max="512" width="9" style="63"/>
    <col min="513" max="513" width="17.5703125" style="63" customWidth="1"/>
    <col min="514" max="514" width="9" style="63" bestFit="1" customWidth="1"/>
    <col min="515" max="515" width="7.42578125" style="63" bestFit="1" customWidth="1"/>
    <col min="516" max="516" width="8.5703125" style="63" customWidth="1"/>
    <col min="517" max="517" width="8.42578125" style="63" customWidth="1"/>
    <col min="518" max="518" width="9.42578125" style="63" customWidth="1"/>
    <col min="519" max="519" width="10.28515625" style="63" customWidth="1"/>
    <col min="520" max="520" width="9.5703125" style="63" customWidth="1"/>
    <col min="521" max="521" width="11.85546875" style="63" customWidth="1"/>
    <col min="522" max="522" width="10" style="63" customWidth="1"/>
    <col min="523" max="523" width="9.5703125" style="63" customWidth="1"/>
    <col min="524" max="524" width="7.140625" style="63" customWidth="1"/>
    <col min="525" max="525" width="6" style="63" customWidth="1"/>
    <col min="526" max="529" width="9" style="63"/>
    <col min="530" max="530" width="11" style="63" customWidth="1"/>
    <col min="531" max="768" width="9" style="63"/>
    <col min="769" max="769" width="17.5703125" style="63" customWidth="1"/>
    <col min="770" max="770" width="9" style="63" bestFit="1" customWidth="1"/>
    <col min="771" max="771" width="7.42578125" style="63" bestFit="1" customWidth="1"/>
    <col min="772" max="772" width="8.5703125" style="63" customWidth="1"/>
    <col min="773" max="773" width="8.42578125" style="63" customWidth="1"/>
    <col min="774" max="774" width="9.42578125" style="63" customWidth="1"/>
    <col min="775" max="775" width="10.28515625" style="63" customWidth="1"/>
    <col min="776" max="776" width="9.5703125" style="63" customWidth="1"/>
    <col min="777" max="777" width="11.85546875" style="63" customWidth="1"/>
    <col min="778" max="778" width="10" style="63" customWidth="1"/>
    <col min="779" max="779" width="9.5703125" style="63" customWidth="1"/>
    <col min="780" max="780" width="7.140625" style="63" customWidth="1"/>
    <col min="781" max="781" width="6" style="63" customWidth="1"/>
    <col min="782" max="785" width="9" style="63"/>
    <col min="786" max="786" width="11" style="63" customWidth="1"/>
    <col min="787" max="1024" width="9" style="63"/>
    <col min="1025" max="1025" width="17.5703125" style="63" customWidth="1"/>
    <col min="1026" max="1026" width="9" style="63" bestFit="1" customWidth="1"/>
    <col min="1027" max="1027" width="7.42578125" style="63" bestFit="1" customWidth="1"/>
    <col min="1028" max="1028" width="8.5703125" style="63" customWidth="1"/>
    <col min="1029" max="1029" width="8.42578125" style="63" customWidth="1"/>
    <col min="1030" max="1030" width="9.42578125" style="63" customWidth="1"/>
    <col min="1031" max="1031" width="10.28515625" style="63" customWidth="1"/>
    <col min="1032" max="1032" width="9.5703125" style="63" customWidth="1"/>
    <col min="1033" max="1033" width="11.85546875" style="63" customWidth="1"/>
    <col min="1034" max="1034" width="10" style="63" customWidth="1"/>
    <col min="1035" max="1035" width="9.5703125" style="63" customWidth="1"/>
    <col min="1036" max="1036" width="7.140625" style="63" customWidth="1"/>
    <col min="1037" max="1037" width="6" style="63" customWidth="1"/>
    <col min="1038" max="1041" width="9" style="63"/>
    <col min="1042" max="1042" width="11" style="63" customWidth="1"/>
    <col min="1043" max="1280" width="9" style="63"/>
    <col min="1281" max="1281" width="17.5703125" style="63" customWidth="1"/>
    <col min="1282" max="1282" width="9" style="63" bestFit="1" customWidth="1"/>
    <col min="1283" max="1283" width="7.42578125" style="63" bestFit="1" customWidth="1"/>
    <col min="1284" max="1284" width="8.5703125" style="63" customWidth="1"/>
    <col min="1285" max="1285" width="8.42578125" style="63" customWidth="1"/>
    <col min="1286" max="1286" width="9.42578125" style="63" customWidth="1"/>
    <col min="1287" max="1287" width="10.28515625" style="63" customWidth="1"/>
    <col min="1288" max="1288" width="9.5703125" style="63" customWidth="1"/>
    <col min="1289" max="1289" width="11.85546875" style="63" customWidth="1"/>
    <col min="1290" max="1290" width="10" style="63" customWidth="1"/>
    <col min="1291" max="1291" width="9.5703125" style="63" customWidth="1"/>
    <col min="1292" max="1292" width="7.140625" style="63" customWidth="1"/>
    <col min="1293" max="1293" width="6" style="63" customWidth="1"/>
    <col min="1294" max="1297" width="9" style="63"/>
    <col min="1298" max="1298" width="11" style="63" customWidth="1"/>
    <col min="1299" max="1536" width="9" style="63"/>
    <col min="1537" max="1537" width="17.5703125" style="63" customWidth="1"/>
    <col min="1538" max="1538" width="9" style="63" bestFit="1" customWidth="1"/>
    <col min="1539" max="1539" width="7.42578125" style="63" bestFit="1" customWidth="1"/>
    <col min="1540" max="1540" width="8.5703125" style="63" customWidth="1"/>
    <col min="1541" max="1541" width="8.42578125" style="63" customWidth="1"/>
    <col min="1542" max="1542" width="9.42578125" style="63" customWidth="1"/>
    <col min="1543" max="1543" width="10.28515625" style="63" customWidth="1"/>
    <col min="1544" max="1544" width="9.5703125" style="63" customWidth="1"/>
    <col min="1545" max="1545" width="11.85546875" style="63" customWidth="1"/>
    <col min="1546" max="1546" width="10" style="63" customWidth="1"/>
    <col min="1547" max="1547" width="9.5703125" style="63" customWidth="1"/>
    <col min="1548" max="1548" width="7.140625" style="63" customWidth="1"/>
    <col min="1549" max="1549" width="6" style="63" customWidth="1"/>
    <col min="1550" max="1553" width="9" style="63"/>
    <col min="1554" max="1554" width="11" style="63" customWidth="1"/>
    <col min="1555" max="1792" width="9" style="63"/>
    <col min="1793" max="1793" width="17.5703125" style="63" customWidth="1"/>
    <col min="1794" max="1794" width="9" style="63" bestFit="1" customWidth="1"/>
    <col min="1795" max="1795" width="7.42578125" style="63" bestFit="1" customWidth="1"/>
    <col min="1796" max="1796" width="8.5703125" style="63" customWidth="1"/>
    <col min="1797" max="1797" width="8.42578125" style="63" customWidth="1"/>
    <col min="1798" max="1798" width="9.42578125" style="63" customWidth="1"/>
    <col min="1799" max="1799" width="10.28515625" style="63" customWidth="1"/>
    <col min="1800" max="1800" width="9.5703125" style="63" customWidth="1"/>
    <col min="1801" max="1801" width="11.85546875" style="63" customWidth="1"/>
    <col min="1802" max="1802" width="10" style="63" customWidth="1"/>
    <col min="1803" max="1803" width="9.5703125" style="63" customWidth="1"/>
    <col min="1804" max="1804" width="7.140625" style="63" customWidth="1"/>
    <col min="1805" max="1805" width="6" style="63" customWidth="1"/>
    <col min="1806" max="1809" width="9" style="63"/>
    <col min="1810" max="1810" width="11" style="63" customWidth="1"/>
    <col min="1811" max="2048" width="9" style="63"/>
    <col min="2049" max="2049" width="17.5703125" style="63" customWidth="1"/>
    <col min="2050" max="2050" width="9" style="63" bestFit="1" customWidth="1"/>
    <col min="2051" max="2051" width="7.42578125" style="63" bestFit="1" customWidth="1"/>
    <col min="2052" max="2052" width="8.5703125" style="63" customWidth="1"/>
    <col min="2053" max="2053" width="8.42578125" style="63" customWidth="1"/>
    <col min="2054" max="2054" width="9.42578125" style="63" customWidth="1"/>
    <col min="2055" max="2055" width="10.28515625" style="63" customWidth="1"/>
    <col min="2056" max="2056" width="9.5703125" style="63" customWidth="1"/>
    <col min="2057" max="2057" width="11.85546875" style="63" customWidth="1"/>
    <col min="2058" max="2058" width="10" style="63" customWidth="1"/>
    <col min="2059" max="2059" width="9.5703125" style="63" customWidth="1"/>
    <col min="2060" max="2060" width="7.140625" style="63" customWidth="1"/>
    <col min="2061" max="2061" width="6" style="63" customWidth="1"/>
    <col min="2062" max="2065" width="9" style="63"/>
    <col min="2066" max="2066" width="11" style="63" customWidth="1"/>
    <col min="2067" max="2304" width="9" style="63"/>
    <col min="2305" max="2305" width="17.5703125" style="63" customWidth="1"/>
    <col min="2306" max="2306" width="9" style="63" bestFit="1" customWidth="1"/>
    <col min="2307" max="2307" width="7.42578125" style="63" bestFit="1" customWidth="1"/>
    <col min="2308" max="2308" width="8.5703125" style="63" customWidth="1"/>
    <col min="2309" max="2309" width="8.42578125" style="63" customWidth="1"/>
    <col min="2310" max="2310" width="9.42578125" style="63" customWidth="1"/>
    <col min="2311" max="2311" width="10.28515625" style="63" customWidth="1"/>
    <col min="2312" max="2312" width="9.5703125" style="63" customWidth="1"/>
    <col min="2313" max="2313" width="11.85546875" style="63" customWidth="1"/>
    <col min="2314" max="2314" width="10" style="63" customWidth="1"/>
    <col min="2315" max="2315" width="9.5703125" style="63" customWidth="1"/>
    <col min="2316" max="2316" width="7.140625" style="63" customWidth="1"/>
    <col min="2317" max="2317" width="6" style="63" customWidth="1"/>
    <col min="2318" max="2321" width="9" style="63"/>
    <col min="2322" max="2322" width="11" style="63" customWidth="1"/>
    <col min="2323" max="2560" width="9" style="63"/>
    <col min="2561" max="2561" width="17.5703125" style="63" customWidth="1"/>
    <col min="2562" max="2562" width="9" style="63" bestFit="1" customWidth="1"/>
    <col min="2563" max="2563" width="7.42578125" style="63" bestFit="1" customWidth="1"/>
    <col min="2564" max="2564" width="8.5703125" style="63" customWidth="1"/>
    <col min="2565" max="2565" width="8.42578125" style="63" customWidth="1"/>
    <col min="2566" max="2566" width="9.42578125" style="63" customWidth="1"/>
    <col min="2567" max="2567" width="10.28515625" style="63" customWidth="1"/>
    <col min="2568" max="2568" width="9.5703125" style="63" customWidth="1"/>
    <col min="2569" max="2569" width="11.85546875" style="63" customWidth="1"/>
    <col min="2570" max="2570" width="10" style="63" customWidth="1"/>
    <col min="2571" max="2571" width="9.5703125" style="63" customWidth="1"/>
    <col min="2572" max="2572" width="7.140625" style="63" customWidth="1"/>
    <col min="2573" max="2573" width="6" style="63" customWidth="1"/>
    <col min="2574" max="2577" width="9" style="63"/>
    <col min="2578" max="2578" width="11" style="63" customWidth="1"/>
    <col min="2579" max="2816" width="9" style="63"/>
    <col min="2817" max="2817" width="17.5703125" style="63" customWidth="1"/>
    <col min="2818" max="2818" width="9" style="63" bestFit="1" customWidth="1"/>
    <col min="2819" max="2819" width="7.42578125" style="63" bestFit="1" customWidth="1"/>
    <col min="2820" max="2820" width="8.5703125" style="63" customWidth="1"/>
    <col min="2821" max="2821" width="8.42578125" style="63" customWidth="1"/>
    <col min="2822" max="2822" width="9.42578125" style="63" customWidth="1"/>
    <col min="2823" max="2823" width="10.28515625" style="63" customWidth="1"/>
    <col min="2824" max="2824" width="9.5703125" style="63" customWidth="1"/>
    <col min="2825" max="2825" width="11.85546875" style="63" customWidth="1"/>
    <col min="2826" max="2826" width="10" style="63" customWidth="1"/>
    <col min="2827" max="2827" width="9.5703125" style="63" customWidth="1"/>
    <col min="2828" max="2828" width="7.140625" style="63" customWidth="1"/>
    <col min="2829" max="2829" width="6" style="63" customWidth="1"/>
    <col min="2830" max="2833" width="9" style="63"/>
    <col min="2834" max="2834" width="11" style="63" customWidth="1"/>
    <col min="2835" max="3072" width="9" style="63"/>
    <col min="3073" max="3073" width="17.5703125" style="63" customWidth="1"/>
    <col min="3074" max="3074" width="9" style="63" bestFit="1" customWidth="1"/>
    <col min="3075" max="3075" width="7.42578125" style="63" bestFit="1" customWidth="1"/>
    <col min="3076" max="3076" width="8.5703125" style="63" customWidth="1"/>
    <col min="3077" max="3077" width="8.42578125" style="63" customWidth="1"/>
    <col min="3078" max="3078" width="9.42578125" style="63" customWidth="1"/>
    <col min="3079" max="3079" width="10.28515625" style="63" customWidth="1"/>
    <col min="3080" max="3080" width="9.5703125" style="63" customWidth="1"/>
    <col min="3081" max="3081" width="11.85546875" style="63" customWidth="1"/>
    <col min="3082" max="3082" width="10" style="63" customWidth="1"/>
    <col min="3083" max="3083" width="9.5703125" style="63" customWidth="1"/>
    <col min="3084" max="3084" width="7.140625" style="63" customWidth="1"/>
    <col min="3085" max="3085" width="6" style="63" customWidth="1"/>
    <col min="3086" max="3089" width="9" style="63"/>
    <col min="3090" max="3090" width="11" style="63" customWidth="1"/>
    <col min="3091" max="3328" width="9" style="63"/>
    <col min="3329" max="3329" width="17.5703125" style="63" customWidth="1"/>
    <col min="3330" max="3330" width="9" style="63" bestFit="1" customWidth="1"/>
    <col min="3331" max="3331" width="7.42578125" style="63" bestFit="1" customWidth="1"/>
    <col min="3332" max="3332" width="8.5703125" style="63" customWidth="1"/>
    <col min="3333" max="3333" width="8.42578125" style="63" customWidth="1"/>
    <col min="3334" max="3334" width="9.42578125" style="63" customWidth="1"/>
    <col min="3335" max="3335" width="10.28515625" style="63" customWidth="1"/>
    <col min="3336" max="3336" width="9.5703125" style="63" customWidth="1"/>
    <col min="3337" max="3337" width="11.85546875" style="63" customWidth="1"/>
    <col min="3338" max="3338" width="10" style="63" customWidth="1"/>
    <col min="3339" max="3339" width="9.5703125" style="63" customWidth="1"/>
    <col min="3340" max="3340" width="7.140625" style="63" customWidth="1"/>
    <col min="3341" max="3341" width="6" style="63" customWidth="1"/>
    <col min="3342" max="3345" width="9" style="63"/>
    <col min="3346" max="3346" width="11" style="63" customWidth="1"/>
    <col min="3347" max="3584" width="9" style="63"/>
    <col min="3585" max="3585" width="17.5703125" style="63" customWidth="1"/>
    <col min="3586" max="3586" width="9" style="63" bestFit="1" customWidth="1"/>
    <col min="3587" max="3587" width="7.42578125" style="63" bestFit="1" customWidth="1"/>
    <col min="3588" max="3588" width="8.5703125" style="63" customWidth="1"/>
    <col min="3589" max="3589" width="8.42578125" style="63" customWidth="1"/>
    <col min="3590" max="3590" width="9.42578125" style="63" customWidth="1"/>
    <col min="3591" max="3591" width="10.28515625" style="63" customWidth="1"/>
    <col min="3592" max="3592" width="9.5703125" style="63" customWidth="1"/>
    <col min="3593" max="3593" width="11.85546875" style="63" customWidth="1"/>
    <col min="3594" max="3594" width="10" style="63" customWidth="1"/>
    <col min="3595" max="3595" width="9.5703125" style="63" customWidth="1"/>
    <col min="3596" max="3596" width="7.140625" style="63" customWidth="1"/>
    <col min="3597" max="3597" width="6" style="63" customWidth="1"/>
    <col min="3598" max="3601" width="9" style="63"/>
    <col min="3602" max="3602" width="11" style="63" customWidth="1"/>
    <col min="3603" max="3840" width="9" style="63"/>
    <col min="3841" max="3841" width="17.5703125" style="63" customWidth="1"/>
    <col min="3842" max="3842" width="9" style="63" bestFit="1" customWidth="1"/>
    <col min="3843" max="3843" width="7.42578125" style="63" bestFit="1" customWidth="1"/>
    <col min="3844" max="3844" width="8.5703125" style="63" customWidth="1"/>
    <col min="3845" max="3845" width="8.42578125" style="63" customWidth="1"/>
    <col min="3846" max="3846" width="9.42578125" style="63" customWidth="1"/>
    <col min="3847" max="3847" width="10.28515625" style="63" customWidth="1"/>
    <col min="3848" max="3848" width="9.5703125" style="63" customWidth="1"/>
    <col min="3849" max="3849" width="11.85546875" style="63" customWidth="1"/>
    <col min="3850" max="3850" width="10" style="63" customWidth="1"/>
    <col min="3851" max="3851" width="9.5703125" style="63" customWidth="1"/>
    <col min="3852" max="3852" width="7.140625" style="63" customWidth="1"/>
    <col min="3853" max="3853" width="6" style="63" customWidth="1"/>
    <col min="3854" max="3857" width="9" style="63"/>
    <col min="3858" max="3858" width="11" style="63" customWidth="1"/>
    <col min="3859" max="4096" width="9" style="63"/>
    <col min="4097" max="4097" width="17.5703125" style="63" customWidth="1"/>
    <col min="4098" max="4098" width="9" style="63" bestFit="1" customWidth="1"/>
    <col min="4099" max="4099" width="7.42578125" style="63" bestFit="1" customWidth="1"/>
    <col min="4100" max="4100" width="8.5703125" style="63" customWidth="1"/>
    <col min="4101" max="4101" width="8.42578125" style="63" customWidth="1"/>
    <col min="4102" max="4102" width="9.42578125" style="63" customWidth="1"/>
    <col min="4103" max="4103" width="10.28515625" style="63" customWidth="1"/>
    <col min="4104" max="4104" width="9.5703125" style="63" customWidth="1"/>
    <col min="4105" max="4105" width="11.85546875" style="63" customWidth="1"/>
    <col min="4106" max="4106" width="10" style="63" customWidth="1"/>
    <col min="4107" max="4107" width="9.5703125" style="63" customWidth="1"/>
    <col min="4108" max="4108" width="7.140625" style="63" customWidth="1"/>
    <col min="4109" max="4109" width="6" style="63" customWidth="1"/>
    <col min="4110" max="4113" width="9" style="63"/>
    <col min="4114" max="4114" width="11" style="63" customWidth="1"/>
    <col min="4115" max="4352" width="9" style="63"/>
    <col min="4353" max="4353" width="17.5703125" style="63" customWidth="1"/>
    <col min="4354" max="4354" width="9" style="63" bestFit="1" customWidth="1"/>
    <col min="4355" max="4355" width="7.42578125" style="63" bestFit="1" customWidth="1"/>
    <col min="4356" max="4356" width="8.5703125" style="63" customWidth="1"/>
    <col min="4357" max="4357" width="8.42578125" style="63" customWidth="1"/>
    <col min="4358" max="4358" width="9.42578125" style="63" customWidth="1"/>
    <col min="4359" max="4359" width="10.28515625" style="63" customWidth="1"/>
    <col min="4360" max="4360" width="9.5703125" style="63" customWidth="1"/>
    <col min="4361" max="4361" width="11.85546875" style="63" customWidth="1"/>
    <col min="4362" max="4362" width="10" style="63" customWidth="1"/>
    <col min="4363" max="4363" width="9.5703125" style="63" customWidth="1"/>
    <col min="4364" max="4364" width="7.140625" style="63" customWidth="1"/>
    <col min="4365" max="4365" width="6" style="63" customWidth="1"/>
    <col min="4366" max="4369" width="9" style="63"/>
    <col min="4370" max="4370" width="11" style="63" customWidth="1"/>
    <col min="4371" max="4608" width="9" style="63"/>
    <col min="4609" max="4609" width="17.5703125" style="63" customWidth="1"/>
    <col min="4610" max="4610" width="9" style="63" bestFit="1" customWidth="1"/>
    <col min="4611" max="4611" width="7.42578125" style="63" bestFit="1" customWidth="1"/>
    <col min="4612" max="4612" width="8.5703125" style="63" customWidth="1"/>
    <col min="4613" max="4613" width="8.42578125" style="63" customWidth="1"/>
    <col min="4614" max="4614" width="9.42578125" style="63" customWidth="1"/>
    <col min="4615" max="4615" width="10.28515625" style="63" customWidth="1"/>
    <col min="4616" max="4616" width="9.5703125" style="63" customWidth="1"/>
    <col min="4617" max="4617" width="11.85546875" style="63" customWidth="1"/>
    <col min="4618" max="4618" width="10" style="63" customWidth="1"/>
    <col min="4619" max="4619" width="9.5703125" style="63" customWidth="1"/>
    <col min="4620" max="4620" width="7.140625" style="63" customWidth="1"/>
    <col min="4621" max="4621" width="6" style="63" customWidth="1"/>
    <col min="4622" max="4625" width="9" style="63"/>
    <col min="4626" max="4626" width="11" style="63" customWidth="1"/>
    <col min="4627" max="4864" width="9" style="63"/>
    <col min="4865" max="4865" width="17.5703125" style="63" customWidth="1"/>
    <col min="4866" max="4866" width="9" style="63" bestFit="1" customWidth="1"/>
    <col min="4867" max="4867" width="7.42578125" style="63" bestFit="1" customWidth="1"/>
    <col min="4868" max="4868" width="8.5703125" style="63" customWidth="1"/>
    <col min="4869" max="4869" width="8.42578125" style="63" customWidth="1"/>
    <col min="4870" max="4870" width="9.42578125" style="63" customWidth="1"/>
    <col min="4871" max="4871" width="10.28515625" style="63" customWidth="1"/>
    <col min="4872" max="4872" width="9.5703125" style="63" customWidth="1"/>
    <col min="4873" max="4873" width="11.85546875" style="63" customWidth="1"/>
    <col min="4874" max="4874" width="10" style="63" customWidth="1"/>
    <col min="4875" max="4875" width="9.5703125" style="63" customWidth="1"/>
    <col min="4876" max="4876" width="7.140625" style="63" customWidth="1"/>
    <col min="4877" max="4877" width="6" style="63" customWidth="1"/>
    <col min="4878" max="4881" width="9" style="63"/>
    <col min="4882" max="4882" width="11" style="63" customWidth="1"/>
    <col min="4883" max="5120" width="9" style="63"/>
    <col min="5121" max="5121" width="17.5703125" style="63" customWidth="1"/>
    <col min="5122" max="5122" width="9" style="63" bestFit="1" customWidth="1"/>
    <col min="5123" max="5123" width="7.42578125" style="63" bestFit="1" customWidth="1"/>
    <col min="5124" max="5124" width="8.5703125" style="63" customWidth="1"/>
    <col min="5125" max="5125" width="8.42578125" style="63" customWidth="1"/>
    <col min="5126" max="5126" width="9.42578125" style="63" customWidth="1"/>
    <col min="5127" max="5127" width="10.28515625" style="63" customWidth="1"/>
    <col min="5128" max="5128" width="9.5703125" style="63" customWidth="1"/>
    <col min="5129" max="5129" width="11.85546875" style="63" customWidth="1"/>
    <col min="5130" max="5130" width="10" style="63" customWidth="1"/>
    <col min="5131" max="5131" width="9.5703125" style="63" customWidth="1"/>
    <col min="5132" max="5132" width="7.140625" style="63" customWidth="1"/>
    <col min="5133" max="5133" width="6" style="63" customWidth="1"/>
    <col min="5134" max="5137" width="9" style="63"/>
    <col min="5138" max="5138" width="11" style="63" customWidth="1"/>
    <col min="5139" max="5376" width="9" style="63"/>
    <col min="5377" max="5377" width="17.5703125" style="63" customWidth="1"/>
    <col min="5378" max="5378" width="9" style="63" bestFit="1" customWidth="1"/>
    <col min="5379" max="5379" width="7.42578125" style="63" bestFit="1" customWidth="1"/>
    <col min="5380" max="5380" width="8.5703125" style="63" customWidth="1"/>
    <col min="5381" max="5381" width="8.42578125" style="63" customWidth="1"/>
    <col min="5382" max="5382" width="9.42578125" style="63" customWidth="1"/>
    <col min="5383" max="5383" width="10.28515625" style="63" customWidth="1"/>
    <col min="5384" max="5384" width="9.5703125" style="63" customWidth="1"/>
    <col min="5385" max="5385" width="11.85546875" style="63" customWidth="1"/>
    <col min="5386" max="5386" width="10" style="63" customWidth="1"/>
    <col min="5387" max="5387" width="9.5703125" style="63" customWidth="1"/>
    <col min="5388" max="5388" width="7.140625" style="63" customWidth="1"/>
    <col min="5389" max="5389" width="6" style="63" customWidth="1"/>
    <col min="5390" max="5393" width="9" style="63"/>
    <col min="5394" max="5394" width="11" style="63" customWidth="1"/>
    <col min="5395" max="5632" width="9" style="63"/>
    <col min="5633" max="5633" width="17.5703125" style="63" customWidth="1"/>
    <col min="5634" max="5634" width="9" style="63" bestFit="1" customWidth="1"/>
    <col min="5635" max="5635" width="7.42578125" style="63" bestFit="1" customWidth="1"/>
    <col min="5636" max="5636" width="8.5703125" style="63" customWidth="1"/>
    <col min="5637" max="5637" width="8.42578125" style="63" customWidth="1"/>
    <col min="5638" max="5638" width="9.42578125" style="63" customWidth="1"/>
    <col min="5639" max="5639" width="10.28515625" style="63" customWidth="1"/>
    <col min="5640" max="5640" width="9.5703125" style="63" customWidth="1"/>
    <col min="5641" max="5641" width="11.85546875" style="63" customWidth="1"/>
    <col min="5642" max="5642" width="10" style="63" customWidth="1"/>
    <col min="5643" max="5643" width="9.5703125" style="63" customWidth="1"/>
    <col min="5644" max="5644" width="7.140625" style="63" customWidth="1"/>
    <col min="5645" max="5645" width="6" style="63" customWidth="1"/>
    <col min="5646" max="5649" width="9" style="63"/>
    <col min="5650" max="5650" width="11" style="63" customWidth="1"/>
    <col min="5651" max="5888" width="9" style="63"/>
    <col min="5889" max="5889" width="17.5703125" style="63" customWidth="1"/>
    <col min="5890" max="5890" width="9" style="63" bestFit="1" customWidth="1"/>
    <col min="5891" max="5891" width="7.42578125" style="63" bestFit="1" customWidth="1"/>
    <col min="5892" max="5892" width="8.5703125" style="63" customWidth="1"/>
    <col min="5893" max="5893" width="8.42578125" style="63" customWidth="1"/>
    <col min="5894" max="5894" width="9.42578125" style="63" customWidth="1"/>
    <col min="5895" max="5895" width="10.28515625" style="63" customWidth="1"/>
    <col min="5896" max="5896" width="9.5703125" style="63" customWidth="1"/>
    <col min="5897" max="5897" width="11.85546875" style="63" customWidth="1"/>
    <col min="5898" max="5898" width="10" style="63" customWidth="1"/>
    <col min="5899" max="5899" width="9.5703125" style="63" customWidth="1"/>
    <col min="5900" max="5900" width="7.140625" style="63" customWidth="1"/>
    <col min="5901" max="5901" width="6" style="63" customWidth="1"/>
    <col min="5902" max="5905" width="9" style="63"/>
    <col min="5906" max="5906" width="11" style="63" customWidth="1"/>
    <col min="5907" max="6144" width="9" style="63"/>
    <col min="6145" max="6145" width="17.5703125" style="63" customWidth="1"/>
    <col min="6146" max="6146" width="9" style="63" bestFit="1" customWidth="1"/>
    <col min="6147" max="6147" width="7.42578125" style="63" bestFit="1" customWidth="1"/>
    <col min="6148" max="6148" width="8.5703125" style="63" customWidth="1"/>
    <col min="6149" max="6149" width="8.42578125" style="63" customWidth="1"/>
    <col min="6150" max="6150" width="9.42578125" style="63" customWidth="1"/>
    <col min="6151" max="6151" width="10.28515625" style="63" customWidth="1"/>
    <col min="6152" max="6152" width="9.5703125" style="63" customWidth="1"/>
    <col min="6153" max="6153" width="11.85546875" style="63" customWidth="1"/>
    <col min="6154" max="6154" width="10" style="63" customWidth="1"/>
    <col min="6155" max="6155" width="9.5703125" style="63" customWidth="1"/>
    <col min="6156" max="6156" width="7.140625" style="63" customWidth="1"/>
    <col min="6157" max="6157" width="6" style="63" customWidth="1"/>
    <col min="6158" max="6161" width="9" style="63"/>
    <col min="6162" max="6162" width="11" style="63" customWidth="1"/>
    <col min="6163" max="6400" width="9" style="63"/>
    <col min="6401" max="6401" width="17.5703125" style="63" customWidth="1"/>
    <col min="6402" max="6402" width="9" style="63" bestFit="1" customWidth="1"/>
    <col min="6403" max="6403" width="7.42578125" style="63" bestFit="1" customWidth="1"/>
    <col min="6404" max="6404" width="8.5703125" style="63" customWidth="1"/>
    <col min="6405" max="6405" width="8.42578125" style="63" customWidth="1"/>
    <col min="6406" max="6406" width="9.42578125" style="63" customWidth="1"/>
    <col min="6407" max="6407" width="10.28515625" style="63" customWidth="1"/>
    <col min="6408" max="6408" width="9.5703125" style="63" customWidth="1"/>
    <col min="6409" max="6409" width="11.85546875" style="63" customWidth="1"/>
    <col min="6410" max="6410" width="10" style="63" customWidth="1"/>
    <col min="6411" max="6411" width="9.5703125" style="63" customWidth="1"/>
    <col min="6412" max="6412" width="7.140625" style="63" customWidth="1"/>
    <col min="6413" max="6413" width="6" style="63" customWidth="1"/>
    <col min="6414" max="6417" width="9" style="63"/>
    <col min="6418" max="6418" width="11" style="63" customWidth="1"/>
    <col min="6419" max="6656" width="9" style="63"/>
    <col min="6657" max="6657" width="17.5703125" style="63" customWidth="1"/>
    <col min="6658" max="6658" width="9" style="63" bestFit="1" customWidth="1"/>
    <col min="6659" max="6659" width="7.42578125" style="63" bestFit="1" customWidth="1"/>
    <col min="6660" max="6660" width="8.5703125" style="63" customWidth="1"/>
    <col min="6661" max="6661" width="8.42578125" style="63" customWidth="1"/>
    <col min="6662" max="6662" width="9.42578125" style="63" customWidth="1"/>
    <col min="6663" max="6663" width="10.28515625" style="63" customWidth="1"/>
    <col min="6664" max="6664" width="9.5703125" style="63" customWidth="1"/>
    <col min="6665" max="6665" width="11.85546875" style="63" customWidth="1"/>
    <col min="6666" max="6666" width="10" style="63" customWidth="1"/>
    <col min="6667" max="6667" width="9.5703125" style="63" customWidth="1"/>
    <col min="6668" max="6668" width="7.140625" style="63" customWidth="1"/>
    <col min="6669" max="6669" width="6" style="63" customWidth="1"/>
    <col min="6670" max="6673" width="9" style="63"/>
    <col min="6674" max="6674" width="11" style="63" customWidth="1"/>
    <col min="6675" max="6912" width="9" style="63"/>
    <col min="6913" max="6913" width="17.5703125" style="63" customWidth="1"/>
    <col min="6914" max="6914" width="9" style="63" bestFit="1" customWidth="1"/>
    <col min="6915" max="6915" width="7.42578125" style="63" bestFit="1" customWidth="1"/>
    <col min="6916" max="6916" width="8.5703125" style="63" customWidth="1"/>
    <col min="6917" max="6917" width="8.42578125" style="63" customWidth="1"/>
    <col min="6918" max="6918" width="9.42578125" style="63" customWidth="1"/>
    <col min="6919" max="6919" width="10.28515625" style="63" customWidth="1"/>
    <col min="6920" max="6920" width="9.5703125" style="63" customWidth="1"/>
    <col min="6921" max="6921" width="11.85546875" style="63" customWidth="1"/>
    <col min="6922" max="6922" width="10" style="63" customWidth="1"/>
    <col min="6923" max="6923" width="9.5703125" style="63" customWidth="1"/>
    <col min="6924" max="6924" width="7.140625" style="63" customWidth="1"/>
    <col min="6925" max="6925" width="6" style="63" customWidth="1"/>
    <col min="6926" max="6929" width="9" style="63"/>
    <col min="6930" max="6930" width="11" style="63" customWidth="1"/>
    <col min="6931" max="7168" width="9" style="63"/>
    <col min="7169" max="7169" width="17.5703125" style="63" customWidth="1"/>
    <col min="7170" max="7170" width="9" style="63" bestFit="1" customWidth="1"/>
    <col min="7171" max="7171" width="7.42578125" style="63" bestFit="1" customWidth="1"/>
    <col min="7172" max="7172" width="8.5703125" style="63" customWidth="1"/>
    <col min="7173" max="7173" width="8.42578125" style="63" customWidth="1"/>
    <col min="7174" max="7174" width="9.42578125" style="63" customWidth="1"/>
    <col min="7175" max="7175" width="10.28515625" style="63" customWidth="1"/>
    <col min="7176" max="7176" width="9.5703125" style="63" customWidth="1"/>
    <col min="7177" max="7177" width="11.85546875" style="63" customWidth="1"/>
    <col min="7178" max="7178" width="10" style="63" customWidth="1"/>
    <col min="7179" max="7179" width="9.5703125" style="63" customWidth="1"/>
    <col min="7180" max="7180" width="7.140625" style="63" customWidth="1"/>
    <col min="7181" max="7181" width="6" style="63" customWidth="1"/>
    <col min="7182" max="7185" width="9" style="63"/>
    <col min="7186" max="7186" width="11" style="63" customWidth="1"/>
    <col min="7187" max="7424" width="9" style="63"/>
    <col min="7425" max="7425" width="17.5703125" style="63" customWidth="1"/>
    <col min="7426" max="7426" width="9" style="63" bestFit="1" customWidth="1"/>
    <col min="7427" max="7427" width="7.42578125" style="63" bestFit="1" customWidth="1"/>
    <col min="7428" max="7428" width="8.5703125" style="63" customWidth="1"/>
    <col min="7429" max="7429" width="8.42578125" style="63" customWidth="1"/>
    <col min="7430" max="7430" width="9.42578125" style="63" customWidth="1"/>
    <col min="7431" max="7431" width="10.28515625" style="63" customWidth="1"/>
    <col min="7432" max="7432" width="9.5703125" style="63" customWidth="1"/>
    <col min="7433" max="7433" width="11.85546875" style="63" customWidth="1"/>
    <col min="7434" max="7434" width="10" style="63" customWidth="1"/>
    <col min="7435" max="7435" width="9.5703125" style="63" customWidth="1"/>
    <col min="7436" max="7436" width="7.140625" style="63" customWidth="1"/>
    <col min="7437" max="7437" width="6" style="63" customWidth="1"/>
    <col min="7438" max="7441" width="9" style="63"/>
    <col min="7442" max="7442" width="11" style="63" customWidth="1"/>
    <col min="7443" max="7680" width="9" style="63"/>
    <col min="7681" max="7681" width="17.5703125" style="63" customWidth="1"/>
    <col min="7682" max="7682" width="9" style="63" bestFit="1" customWidth="1"/>
    <col min="7683" max="7683" width="7.42578125" style="63" bestFit="1" customWidth="1"/>
    <col min="7684" max="7684" width="8.5703125" style="63" customWidth="1"/>
    <col min="7685" max="7685" width="8.42578125" style="63" customWidth="1"/>
    <col min="7686" max="7686" width="9.42578125" style="63" customWidth="1"/>
    <col min="7687" max="7687" width="10.28515625" style="63" customWidth="1"/>
    <col min="7688" max="7688" width="9.5703125" style="63" customWidth="1"/>
    <col min="7689" max="7689" width="11.85546875" style="63" customWidth="1"/>
    <col min="7690" max="7690" width="10" style="63" customWidth="1"/>
    <col min="7691" max="7691" width="9.5703125" style="63" customWidth="1"/>
    <col min="7692" max="7692" width="7.140625" style="63" customWidth="1"/>
    <col min="7693" max="7693" width="6" style="63" customWidth="1"/>
    <col min="7694" max="7697" width="9" style="63"/>
    <col min="7698" max="7698" width="11" style="63" customWidth="1"/>
    <col min="7699" max="7936" width="9" style="63"/>
    <col min="7937" max="7937" width="17.5703125" style="63" customWidth="1"/>
    <col min="7938" max="7938" width="9" style="63" bestFit="1" customWidth="1"/>
    <col min="7939" max="7939" width="7.42578125" style="63" bestFit="1" customWidth="1"/>
    <col min="7940" max="7940" width="8.5703125" style="63" customWidth="1"/>
    <col min="7941" max="7941" width="8.42578125" style="63" customWidth="1"/>
    <col min="7942" max="7942" width="9.42578125" style="63" customWidth="1"/>
    <col min="7943" max="7943" width="10.28515625" style="63" customWidth="1"/>
    <col min="7944" max="7944" width="9.5703125" style="63" customWidth="1"/>
    <col min="7945" max="7945" width="11.85546875" style="63" customWidth="1"/>
    <col min="7946" max="7946" width="10" style="63" customWidth="1"/>
    <col min="7947" max="7947" width="9.5703125" style="63" customWidth="1"/>
    <col min="7948" max="7948" width="7.140625" style="63" customWidth="1"/>
    <col min="7949" max="7949" width="6" style="63" customWidth="1"/>
    <col min="7950" max="7953" width="9" style="63"/>
    <col min="7954" max="7954" width="11" style="63" customWidth="1"/>
    <col min="7955" max="8192" width="9" style="63"/>
    <col min="8193" max="8193" width="17.5703125" style="63" customWidth="1"/>
    <col min="8194" max="8194" width="9" style="63" bestFit="1" customWidth="1"/>
    <col min="8195" max="8195" width="7.42578125" style="63" bestFit="1" customWidth="1"/>
    <col min="8196" max="8196" width="8.5703125" style="63" customWidth="1"/>
    <col min="8197" max="8197" width="8.42578125" style="63" customWidth="1"/>
    <col min="8198" max="8198" width="9.42578125" style="63" customWidth="1"/>
    <col min="8199" max="8199" width="10.28515625" style="63" customWidth="1"/>
    <col min="8200" max="8200" width="9.5703125" style="63" customWidth="1"/>
    <col min="8201" max="8201" width="11.85546875" style="63" customWidth="1"/>
    <col min="8202" max="8202" width="10" style="63" customWidth="1"/>
    <col min="8203" max="8203" width="9.5703125" style="63" customWidth="1"/>
    <col min="8204" max="8204" width="7.140625" style="63" customWidth="1"/>
    <col min="8205" max="8205" width="6" style="63" customWidth="1"/>
    <col min="8206" max="8209" width="9" style="63"/>
    <col min="8210" max="8210" width="11" style="63" customWidth="1"/>
    <col min="8211" max="8448" width="9" style="63"/>
    <col min="8449" max="8449" width="17.5703125" style="63" customWidth="1"/>
    <col min="8450" max="8450" width="9" style="63" bestFit="1" customWidth="1"/>
    <col min="8451" max="8451" width="7.42578125" style="63" bestFit="1" customWidth="1"/>
    <col min="8452" max="8452" width="8.5703125" style="63" customWidth="1"/>
    <col min="8453" max="8453" width="8.42578125" style="63" customWidth="1"/>
    <col min="8454" max="8454" width="9.42578125" style="63" customWidth="1"/>
    <col min="8455" max="8455" width="10.28515625" style="63" customWidth="1"/>
    <col min="8456" max="8456" width="9.5703125" style="63" customWidth="1"/>
    <col min="8457" max="8457" width="11.85546875" style="63" customWidth="1"/>
    <col min="8458" max="8458" width="10" style="63" customWidth="1"/>
    <col min="8459" max="8459" width="9.5703125" style="63" customWidth="1"/>
    <col min="8460" max="8460" width="7.140625" style="63" customWidth="1"/>
    <col min="8461" max="8461" width="6" style="63" customWidth="1"/>
    <col min="8462" max="8465" width="9" style="63"/>
    <col min="8466" max="8466" width="11" style="63" customWidth="1"/>
    <col min="8467" max="8704" width="9" style="63"/>
    <col min="8705" max="8705" width="17.5703125" style="63" customWidth="1"/>
    <col min="8706" max="8706" width="9" style="63" bestFit="1" customWidth="1"/>
    <col min="8707" max="8707" width="7.42578125" style="63" bestFit="1" customWidth="1"/>
    <col min="8708" max="8708" width="8.5703125" style="63" customWidth="1"/>
    <col min="8709" max="8709" width="8.42578125" style="63" customWidth="1"/>
    <col min="8710" max="8710" width="9.42578125" style="63" customWidth="1"/>
    <col min="8711" max="8711" width="10.28515625" style="63" customWidth="1"/>
    <col min="8712" max="8712" width="9.5703125" style="63" customWidth="1"/>
    <col min="8713" max="8713" width="11.85546875" style="63" customWidth="1"/>
    <col min="8714" max="8714" width="10" style="63" customWidth="1"/>
    <col min="8715" max="8715" width="9.5703125" style="63" customWidth="1"/>
    <col min="8716" max="8716" width="7.140625" style="63" customWidth="1"/>
    <col min="8717" max="8717" width="6" style="63" customWidth="1"/>
    <col min="8718" max="8721" width="9" style="63"/>
    <col min="8722" max="8722" width="11" style="63" customWidth="1"/>
    <col min="8723" max="8960" width="9" style="63"/>
    <col min="8961" max="8961" width="17.5703125" style="63" customWidth="1"/>
    <col min="8962" max="8962" width="9" style="63" bestFit="1" customWidth="1"/>
    <col min="8963" max="8963" width="7.42578125" style="63" bestFit="1" customWidth="1"/>
    <col min="8964" max="8964" width="8.5703125" style="63" customWidth="1"/>
    <col min="8965" max="8965" width="8.42578125" style="63" customWidth="1"/>
    <col min="8966" max="8966" width="9.42578125" style="63" customWidth="1"/>
    <col min="8967" max="8967" width="10.28515625" style="63" customWidth="1"/>
    <col min="8968" max="8968" width="9.5703125" style="63" customWidth="1"/>
    <col min="8969" max="8969" width="11.85546875" style="63" customWidth="1"/>
    <col min="8970" max="8970" width="10" style="63" customWidth="1"/>
    <col min="8971" max="8971" width="9.5703125" style="63" customWidth="1"/>
    <col min="8972" max="8972" width="7.140625" style="63" customWidth="1"/>
    <col min="8973" max="8973" width="6" style="63" customWidth="1"/>
    <col min="8974" max="8977" width="9" style="63"/>
    <col min="8978" max="8978" width="11" style="63" customWidth="1"/>
    <col min="8979" max="9216" width="9" style="63"/>
    <col min="9217" max="9217" width="17.5703125" style="63" customWidth="1"/>
    <col min="9218" max="9218" width="9" style="63" bestFit="1" customWidth="1"/>
    <col min="9219" max="9219" width="7.42578125" style="63" bestFit="1" customWidth="1"/>
    <col min="9220" max="9220" width="8.5703125" style="63" customWidth="1"/>
    <col min="9221" max="9221" width="8.42578125" style="63" customWidth="1"/>
    <col min="9222" max="9222" width="9.42578125" style="63" customWidth="1"/>
    <col min="9223" max="9223" width="10.28515625" style="63" customWidth="1"/>
    <col min="9224" max="9224" width="9.5703125" style="63" customWidth="1"/>
    <col min="9225" max="9225" width="11.85546875" style="63" customWidth="1"/>
    <col min="9226" max="9226" width="10" style="63" customWidth="1"/>
    <col min="9227" max="9227" width="9.5703125" style="63" customWidth="1"/>
    <col min="9228" max="9228" width="7.140625" style="63" customWidth="1"/>
    <col min="9229" max="9229" width="6" style="63" customWidth="1"/>
    <col min="9230" max="9233" width="9" style="63"/>
    <col min="9234" max="9234" width="11" style="63" customWidth="1"/>
    <col min="9235" max="9472" width="9" style="63"/>
    <col min="9473" max="9473" width="17.5703125" style="63" customWidth="1"/>
    <col min="9474" max="9474" width="9" style="63" bestFit="1" customWidth="1"/>
    <col min="9475" max="9475" width="7.42578125" style="63" bestFit="1" customWidth="1"/>
    <col min="9476" max="9476" width="8.5703125" style="63" customWidth="1"/>
    <col min="9477" max="9477" width="8.42578125" style="63" customWidth="1"/>
    <col min="9478" max="9478" width="9.42578125" style="63" customWidth="1"/>
    <col min="9479" max="9479" width="10.28515625" style="63" customWidth="1"/>
    <col min="9480" max="9480" width="9.5703125" style="63" customWidth="1"/>
    <col min="9481" max="9481" width="11.85546875" style="63" customWidth="1"/>
    <col min="9482" max="9482" width="10" style="63" customWidth="1"/>
    <col min="9483" max="9483" width="9.5703125" style="63" customWidth="1"/>
    <col min="9484" max="9484" width="7.140625" style="63" customWidth="1"/>
    <col min="9485" max="9485" width="6" style="63" customWidth="1"/>
    <col min="9486" max="9489" width="9" style="63"/>
    <col min="9490" max="9490" width="11" style="63" customWidth="1"/>
    <col min="9491" max="9728" width="9" style="63"/>
    <col min="9729" max="9729" width="17.5703125" style="63" customWidth="1"/>
    <col min="9730" max="9730" width="9" style="63" bestFit="1" customWidth="1"/>
    <col min="9731" max="9731" width="7.42578125" style="63" bestFit="1" customWidth="1"/>
    <col min="9732" max="9732" width="8.5703125" style="63" customWidth="1"/>
    <col min="9733" max="9733" width="8.42578125" style="63" customWidth="1"/>
    <col min="9734" max="9734" width="9.42578125" style="63" customWidth="1"/>
    <col min="9735" max="9735" width="10.28515625" style="63" customWidth="1"/>
    <col min="9736" max="9736" width="9.5703125" style="63" customWidth="1"/>
    <col min="9737" max="9737" width="11.85546875" style="63" customWidth="1"/>
    <col min="9738" max="9738" width="10" style="63" customWidth="1"/>
    <col min="9739" max="9739" width="9.5703125" style="63" customWidth="1"/>
    <col min="9740" max="9740" width="7.140625" style="63" customWidth="1"/>
    <col min="9741" max="9741" width="6" style="63" customWidth="1"/>
    <col min="9742" max="9745" width="9" style="63"/>
    <col min="9746" max="9746" width="11" style="63" customWidth="1"/>
    <col min="9747" max="9984" width="9" style="63"/>
    <col min="9985" max="9985" width="17.5703125" style="63" customWidth="1"/>
    <col min="9986" max="9986" width="9" style="63" bestFit="1" customWidth="1"/>
    <col min="9987" max="9987" width="7.42578125" style="63" bestFit="1" customWidth="1"/>
    <col min="9988" max="9988" width="8.5703125" style="63" customWidth="1"/>
    <col min="9989" max="9989" width="8.42578125" style="63" customWidth="1"/>
    <col min="9990" max="9990" width="9.42578125" style="63" customWidth="1"/>
    <col min="9991" max="9991" width="10.28515625" style="63" customWidth="1"/>
    <col min="9992" max="9992" width="9.5703125" style="63" customWidth="1"/>
    <col min="9993" max="9993" width="11.85546875" style="63" customWidth="1"/>
    <col min="9994" max="9994" width="10" style="63" customWidth="1"/>
    <col min="9995" max="9995" width="9.5703125" style="63" customWidth="1"/>
    <col min="9996" max="9996" width="7.140625" style="63" customWidth="1"/>
    <col min="9997" max="9997" width="6" style="63" customWidth="1"/>
    <col min="9998" max="10001" width="9" style="63"/>
    <col min="10002" max="10002" width="11" style="63" customWidth="1"/>
    <col min="10003" max="10240" width="9" style="63"/>
    <col min="10241" max="10241" width="17.5703125" style="63" customWidth="1"/>
    <col min="10242" max="10242" width="9" style="63" bestFit="1" customWidth="1"/>
    <col min="10243" max="10243" width="7.42578125" style="63" bestFit="1" customWidth="1"/>
    <col min="10244" max="10244" width="8.5703125" style="63" customWidth="1"/>
    <col min="10245" max="10245" width="8.42578125" style="63" customWidth="1"/>
    <col min="10246" max="10246" width="9.42578125" style="63" customWidth="1"/>
    <col min="10247" max="10247" width="10.28515625" style="63" customWidth="1"/>
    <col min="10248" max="10248" width="9.5703125" style="63" customWidth="1"/>
    <col min="10249" max="10249" width="11.85546875" style="63" customWidth="1"/>
    <col min="10250" max="10250" width="10" style="63" customWidth="1"/>
    <col min="10251" max="10251" width="9.5703125" style="63" customWidth="1"/>
    <col min="10252" max="10252" width="7.140625" style="63" customWidth="1"/>
    <col min="10253" max="10253" width="6" style="63" customWidth="1"/>
    <col min="10254" max="10257" width="9" style="63"/>
    <col min="10258" max="10258" width="11" style="63" customWidth="1"/>
    <col min="10259" max="10496" width="9" style="63"/>
    <col min="10497" max="10497" width="17.5703125" style="63" customWidth="1"/>
    <col min="10498" max="10498" width="9" style="63" bestFit="1" customWidth="1"/>
    <col min="10499" max="10499" width="7.42578125" style="63" bestFit="1" customWidth="1"/>
    <col min="10500" max="10500" width="8.5703125" style="63" customWidth="1"/>
    <col min="10501" max="10501" width="8.42578125" style="63" customWidth="1"/>
    <col min="10502" max="10502" width="9.42578125" style="63" customWidth="1"/>
    <col min="10503" max="10503" width="10.28515625" style="63" customWidth="1"/>
    <col min="10504" max="10504" width="9.5703125" style="63" customWidth="1"/>
    <col min="10505" max="10505" width="11.85546875" style="63" customWidth="1"/>
    <col min="10506" max="10506" width="10" style="63" customWidth="1"/>
    <col min="10507" max="10507" width="9.5703125" style="63" customWidth="1"/>
    <col min="10508" max="10508" width="7.140625" style="63" customWidth="1"/>
    <col min="10509" max="10509" width="6" style="63" customWidth="1"/>
    <col min="10510" max="10513" width="9" style="63"/>
    <col min="10514" max="10514" width="11" style="63" customWidth="1"/>
    <col min="10515" max="10752" width="9" style="63"/>
    <col min="10753" max="10753" width="17.5703125" style="63" customWidth="1"/>
    <col min="10754" max="10754" width="9" style="63" bestFit="1" customWidth="1"/>
    <col min="10755" max="10755" width="7.42578125" style="63" bestFit="1" customWidth="1"/>
    <col min="10756" max="10756" width="8.5703125" style="63" customWidth="1"/>
    <col min="10757" max="10757" width="8.42578125" style="63" customWidth="1"/>
    <col min="10758" max="10758" width="9.42578125" style="63" customWidth="1"/>
    <col min="10759" max="10759" width="10.28515625" style="63" customWidth="1"/>
    <col min="10760" max="10760" width="9.5703125" style="63" customWidth="1"/>
    <col min="10761" max="10761" width="11.85546875" style="63" customWidth="1"/>
    <col min="10762" max="10762" width="10" style="63" customWidth="1"/>
    <col min="10763" max="10763" width="9.5703125" style="63" customWidth="1"/>
    <col min="10764" max="10764" width="7.140625" style="63" customWidth="1"/>
    <col min="10765" max="10765" width="6" style="63" customWidth="1"/>
    <col min="10766" max="10769" width="9" style="63"/>
    <col min="10770" max="10770" width="11" style="63" customWidth="1"/>
    <col min="10771" max="11008" width="9" style="63"/>
    <col min="11009" max="11009" width="17.5703125" style="63" customWidth="1"/>
    <col min="11010" max="11010" width="9" style="63" bestFit="1" customWidth="1"/>
    <col min="11011" max="11011" width="7.42578125" style="63" bestFit="1" customWidth="1"/>
    <col min="11012" max="11012" width="8.5703125" style="63" customWidth="1"/>
    <col min="11013" max="11013" width="8.42578125" style="63" customWidth="1"/>
    <col min="11014" max="11014" width="9.42578125" style="63" customWidth="1"/>
    <col min="11015" max="11015" width="10.28515625" style="63" customWidth="1"/>
    <col min="11016" max="11016" width="9.5703125" style="63" customWidth="1"/>
    <col min="11017" max="11017" width="11.85546875" style="63" customWidth="1"/>
    <col min="11018" max="11018" width="10" style="63" customWidth="1"/>
    <col min="11019" max="11019" width="9.5703125" style="63" customWidth="1"/>
    <col min="11020" max="11020" width="7.140625" style="63" customWidth="1"/>
    <col min="11021" max="11021" width="6" style="63" customWidth="1"/>
    <col min="11022" max="11025" width="9" style="63"/>
    <col min="11026" max="11026" width="11" style="63" customWidth="1"/>
    <col min="11027" max="11264" width="9" style="63"/>
    <col min="11265" max="11265" width="17.5703125" style="63" customWidth="1"/>
    <col min="11266" max="11266" width="9" style="63" bestFit="1" customWidth="1"/>
    <col min="11267" max="11267" width="7.42578125" style="63" bestFit="1" customWidth="1"/>
    <col min="11268" max="11268" width="8.5703125" style="63" customWidth="1"/>
    <col min="11269" max="11269" width="8.42578125" style="63" customWidth="1"/>
    <col min="11270" max="11270" width="9.42578125" style="63" customWidth="1"/>
    <col min="11271" max="11271" width="10.28515625" style="63" customWidth="1"/>
    <col min="11272" max="11272" width="9.5703125" style="63" customWidth="1"/>
    <col min="11273" max="11273" width="11.85546875" style="63" customWidth="1"/>
    <col min="11274" max="11274" width="10" style="63" customWidth="1"/>
    <col min="11275" max="11275" width="9.5703125" style="63" customWidth="1"/>
    <col min="11276" max="11276" width="7.140625" style="63" customWidth="1"/>
    <col min="11277" max="11277" width="6" style="63" customWidth="1"/>
    <col min="11278" max="11281" width="9" style="63"/>
    <col min="11282" max="11282" width="11" style="63" customWidth="1"/>
    <col min="11283" max="11520" width="9" style="63"/>
    <col min="11521" max="11521" width="17.5703125" style="63" customWidth="1"/>
    <col min="11522" max="11522" width="9" style="63" bestFit="1" customWidth="1"/>
    <col min="11523" max="11523" width="7.42578125" style="63" bestFit="1" customWidth="1"/>
    <col min="11524" max="11524" width="8.5703125" style="63" customWidth="1"/>
    <col min="11525" max="11525" width="8.42578125" style="63" customWidth="1"/>
    <col min="11526" max="11526" width="9.42578125" style="63" customWidth="1"/>
    <col min="11527" max="11527" width="10.28515625" style="63" customWidth="1"/>
    <col min="11528" max="11528" width="9.5703125" style="63" customWidth="1"/>
    <col min="11529" max="11529" width="11.85546875" style="63" customWidth="1"/>
    <col min="11530" max="11530" width="10" style="63" customWidth="1"/>
    <col min="11531" max="11531" width="9.5703125" style="63" customWidth="1"/>
    <col min="11532" max="11532" width="7.140625" style="63" customWidth="1"/>
    <col min="11533" max="11533" width="6" style="63" customWidth="1"/>
    <col min="11534" max="11537" width="9" style="63"/>
    <col min="11538" max="11538" width="11" style="63" customWidth="1"/>
    <col min="11539" max="11776" width="9" style="63"/>
    <col min="11777" max="11777" width="17.5703125" style="63" customWidth="1"/>
    <col min="11778" max="11778" width="9" style="63" bestFit="1" customWidth="1"/>
    <col min="11779" max="11779" width="7.42578125" style="63" bestFit="1" customWidth="1"/>
    <col min="11780" max="11780" width="8.5703125" style="63" customWidth="1"/>
    <col min="11781" max="11781" width="8.42578125" style="63" customWidth="1"/>
    <col min="11782" max="11782" width="9.42578125" style="63" customWidth="1"/>
    <col min="11783" max="11783" width="10.28515625" style="63" customWidth="1"/>
    <col min="11784" max="11784" width="9.5703125" style="63" customWidth="1"/>
    <col min="11785" max="11785" width="11.85546875" style="63" customWidth="1"/>
    <col min="11786" max="11786" width="10" style="63" customWidth="1"/>
    <col min="11787" max="11787" width="9.5703125" style="63" customWidth="1"/>
    <col min="11788" max="11788" width="7.140625" style="63" customWidth="1"/>
    <col min="11789" max="11789" width="6" style="63" customWidth="1"/>
    <col min="11790" max="11793" width="9" style="63"/>
    <col min="11794" max="11794" width="11" style="63" customWidth="1"/>
    <col min="11795" max="12032" width="9" style="63"/>
    <col min="12033" max="12033" width="17.5703125" style="63" customWidth="1"/>
    <col min="12034" max="12034" width="9" style="63" bestFit="1" customWidth="1"/>
    <col min="12035" max="12035" width="7.42578125" style="63" bestFit="1" customWidth="1"/>
    <col min="12036" max="12036" width="8.5703125" style="63" customWidth="1"/>
    <col min="12037" max="12037" width="8.42578125" style="63" customWidth="1"/>
    <col min="12038" max="12038" width="9.42578125" style="63" customWidth="1"/>
    <col min="12039" max="12039" width="10.28515625" style="63" customWidth="1"/>
    <col min="12040" max="12040" width="9.5703125" style="63" customWidth="1"/>
    <col min="12041" max="12041" width="11.85546875" style="63" customWidth="1"/>
    <col min="12042" max="12042" width="10" style="63" customWidth="1"/>
    <col min="12043" max="12043" width="9.5703125" style="63" customWidth="1"/>
    <col min="12044" max="12044" width="7.140625" style="63" customWidth="1"/>
    <col min="12045" max="12045" width="6" style="63" customWidth="1"/>
    <col min="12046" max="12049" width="9" style="63"/>
    <col min="12050" max="12050" width="11" style="63" customWidth="1"/>
    <col min="12051" max="12288" width="9" style="63"/>
    <col min="12289" max="12289" width="17.5703125" style="63" customWidth="1"/>
    <col min="12290" max="12290" width="9" style="63" bestFit="1" customWidth="1"/>
    <col min="12291" max="12291" width="7.42578125" style="63" bestFit="1" customWidth="1"/>
    <col min="12292" max="12292" width="8.5703125" style="63" customWidth="1"/>
    <col min="12293" max="12293" width="8.42578125" style="63" customWidth="1"/>
    <col min="12294" max="12294" width="9.42578125" style="63" customWidth="1"/>
    <col min="12295" max="12295" width="10.28515625" style="63" customWidth="1"/>
    <col min="12296" max="12296" width="9.5703125" style="63" customWidth="1"/>
    <col min="12297" max="12297" width="11.85546875" style="63" customWidth="1"/>
    <col min="12298" max="12298" width="10" style="63" customWidth="1"/>
    <col min="12299" max="12299" width="9.5703125" style="63" customWidth="1"/>
    <col min="12300" max="12300" width="7.140625" style="63" customWidth="1"/>
    <col min="12301" max="12301" width="6" style="63" customWidth="1"/>
    <col min="12302" max="12305" width="9" style="63"/>
    <col min="12306" max="12306" width="11" style="63" customWidth="1"/>
    <col min="12307" max="12544" width="9" style="63"/>
    <col min="12545" max="12545" width="17.5703125" style="63" customWidth="1"/>
    <col min="12546" max="12546" width="9" style="63" bestFit="1" customWidth="1"/>
    <col min="12547" max="12547" width="7.42578125" style="63" bestFit="1" customWidth="1"/>
    <col min="12548" max="12548" width="8.5703125" style="63" customWidth="1"/>
    <col min="12549" max="12549" width="8.42578125" style="63" customWidth="1"/>
    <col min="12550" max="12550" width="9.42578125" style="63" customWidth="1"/>
    <col min="12551" max="12551" width="10.28515625" style="63" customWidth="1"/>
    <col min="12552" max="12552" width="9.5703125" style="63" customWidth="1"/>
    <col min="12553" max="12553" width="11.85546875" style="63" customWidth="1"/>
    <col min="12554" max="12554" width="10" style="63" customWidth="1"/>
    <col min="12555" max="12555" width="9.5703125" style="63" customWidth="1"/>
    <col min="12556" max="12556" width="7.140625" style="63" customWidth="1"/>
    <col min="12557" max="12557" width="6" style="63" customWidth="1"/>
    <col min="12558" max="12561" width="9" style="63"/>
    <col min="12562" max="12562" width="11" style="63" customWidth="1"/>
    <col min="12563" max="12800" width="9" style="63"/>
    <col min="12801" max="12801" width="17.5703125" style="63" customWidth="1"/>
    <col min="12802" max="12802" width="9" style="63" bestFit="1" customWidth="1"/>
    <col min="12803" max="12803" width="7.42578125" style="63" bestFit="1" customWidth="1"/>
    <col min="12804" max="12804" width="8.5703125" style="63" customWidth="1"/>
    <col min="12805" max="12805" width="8.42578125" style="63" customWidth="1"/>
    <col min="12806" max="12806" width="9.42578125" style="63" customWidth="1"/>
    <col min="12807" max="12807" width="10.28515625" style="63" customWidth="1"/>
    <col min="12808" max="12808" width="9.5703125" style="63" customWidth="1"/>
    <col min="12809" max="12809" width="11.85546875" style="63" customWidth="1"/>
    <col min="12810" max="12810" width="10" style="63" customWidth="1"/>
    <col min="12811" max="12811" width="9.5703125" style="63" customWidth="1"/>
    <col min="12812" max="12812" width="7.140625" style="63" customWidth="1"/>
    <col min="12813" max="12813" width="6" style="63" customWidth="1"/>
    <col min="12814" max="12817" width="9" style="63"/>
    <col min="12818" max="12818" width="11" style="63" customWidth="1"/>
    <col min="12819" max="13056" width="9" style="63"/>
    <col min="13057" max="13057" width="17.5703125" style="63" customWidth="1"/>
    <col min="13058" max="13058" width="9" style="63" bestFit="1" customWidth="1"/>
    <col min="13059" max="13059" width="7.42578125" style="63" bestFit="1" customWidth="1"/>
    <col min="13060" max="13060" width="8.5703125" style="63" customWidth="1"/>
    <col min="13061" max="13061" width="8.42578125" style="63" customWidth="1"/>
    <col min="13062" max="13062" width="9.42578125" style="63" customWidth="1"/>
    <col min="13063" max="13063" width="10.28515625" style="63" customWidth="1"/>
    <col min="13064" max="13064" width="9.5703125" style="63" customWidth="1"/>
    <col min="13065" max="13065" width="11.85546875" style="63" customWidth="1"/>
    <col min="13066" max="13066" width="10" style="63" customWidth="1"/>
    <col min="13067" max="13067" width="9.5703125" style="63" customWidth="1"/>
    <col min="13068" max="13068" width="7.140625" style="63" customWidth="1"/>
    <col min="13069" max="13069" width="6" style="63" customWidth="1"/>
    <col min="13070" max="13073" width="9" style="63"/>
    <col min="13074" max="13074" width="11" style="63" customWidth="1"/>
    <col min="13075" max="13312" width="9" style="63"/>
    <col min="13313" max="13313" width="17.5703125" style="63" customWidth="1"/>
    <col min="13314" max="13314" width="9" style="63" bestFit="1" customWidth="1"/>
    <col min="13315" max="13315" width="7.42578125" style="63" bestFit="1" customWidth="1"/>
    <col min="13316" max="13316" width="8.5703125" style="63" customWidth="1"/>
    <col min="13317" max="13317" width="8.42578125" style="63" customWidth="1"/>
    <col min="13318" max="13318" width="9.42578125" style="63" customWidth="1"/>
    <col min="13319" max="13319" width="10.28515625" style="63" customWidth="1"/>
    <col min="13320" max="13320" width="9.5703125" style="63" customWidth="1"/>
    <col min="13321" max="13321" width="11.85546875" style="63" customWidth="1"/>
    <col min="13322" max="13322" width="10" style="63" customWidth="1"/>
    <col min="13323" max="13323" width="9.5703125" style="63" customWidth="1"/>
    <col min="13324" max="13324" width="7.140625" style="63" customWidth="1"/>
    <col min="13325" max="13325" width="6" style="63" customWidth="1"/>
    <col min="13326" max="13329" width="9" style="63"/>
    <col min="13330" max="13330" width="11" style="63" customWidth="1"/>
    <col min="13331" max="13568" width="9" style="63"/>
    <col min="13569" max="13569" width="17.5703125" style="63" customWidth="1"/>
    <col min="13570" max="13570" width="9" style="63" bestFit="1" customWidth="1"/>
    <col min="13571" max="13571" width="7.42578125" style="63" bestFit="1" customWidth="1"/>
    <col min="13572" max="13572" width="8.5703125" style="63" customWidth="1"/>
    <col min="13573" max="13573" width="8.42578125" style="63" customWidth="1"/>
    <col min="13574" max="13574" width="9.42578125" style="63" customWidth="1"/>
    <col min="13575" max="13575" width="10.28515625" style="63" customWidth="1"/>
    <col min="13576" max="13576" width="9.5703125" style="63" customWidth="1"/>
    <col min="13577" max="13577" width="11.85546875" style="63" customWidth="1"/>
    <col min="13578" max="13578" width="10" style="63" customWidth="1"/>
    <col min="13579" max="13579" width="9.5703125" style="63" customWidth="1"/>
    <col min="13580" max="13580" width="7.140625" style="63" customWidth="1"/>
    <col min="13581" max="13581" width="6" style="63" customWidth="1"/>
    <col min="13582" max="13585" width="9" style="63"/>
    <col min="13586" max="13586" width="11" style="63" customWidth="1"/>
    <col min="13587" max="13824" width="9" style="63"/>
    <col min="13825" max="13825" width="17.5703125" style="63" customWidth="1"/>
    <col min="13826" max="13826" width="9" style="63" bestFit="1" customWidth="1"/>
    <col min="13827" max="13827" width="7.42578125" style="63" bestFit="1" customWidth="1"/>
    <col min="13828" max="13828" width="8.5703125" style="63" customWidth="1"/>
    <col min="13829" max="13829" width="8.42578125" style="63" customWidth="1"/>
    <col min="13830" max="13830" width="9.42578125" style="63" customWidth="1"/>
    <col min="13831" max="13831" width="10.28515625" style="63" customWidth="1"/>
    <col min="13832" max="13832" width="9.5703125" style="63" customWidth="1"/>
    <col min="13833" max="13833" width="11.85546875" style="63" customWidth="1"/>
    <col min="13834" max="13834" width="10" style="63" customWidth="1"/>
    <col min="13835" max="13835" width="9.5703125" style="63" customWidth="1"/>
    <col min="13836" max="13836" width="7.140625" style="63" customWidth="1"/>
    <col min="13837" max="13837" width="6" style="63" customWidth="1"/>
    <col min="13838" max="13841" width="9" style="63"/>
    <col min="13842" max="13842" width="11" style="63" customWidth="1"/>
    <col min="13843" max="14080" width="9" style="63"/>
    <col min="14081" max="14081" width="17.5703125" style="63" customWidth="1"/>
    <col min="14082" max="14082" width="9" style="63" bestFit="1" customWidth="1"/>
    <col min="14083" max="14083" width="7.42578125" style="63" bestFit="1" customWidth="1"/>
    <col min="14084" max="14084" width="8.5703125" style="63" customWidth="1"/>
    <col min="14085" max="14085" width="8.42578125" style="63" customWidth="1"/>
    <col min="14086" max="14086" width="9.42578125" style="63" customWidth="1"/>
    <col min="14087" max="14087" width="10.28515625" style="63" customWidth="1"/>
    <col min="14088" max="14088" width="9.5703125" style="63" customWidth="1"/>
    <col min="14089" max="14089" width="11.85546875" style="63" customWidth="1"/>
    <col min="14090" max="14090" width="10" style="63" customWidth="1"/>
    <col min="14091" max="14091" width="9.5703125" style="63" customWidth="1"/>
    <col min="14092" max="14092" width="7.140625" style="63" customWidth="1"/>
    <col min="14093" max="14093" width="6" style="63" customWidth="1"/>
    <col min="14094" max="14097" width="9" style="63"/>
    <col min="14098" max="14098" width="11" style="63" customWidth="1"/>
    <col min="14099" max="14336" width="9" style="63"/>
    <col min="14337" max="14337" width="17.5703125" style="63" customWidth="1"/>
    <col min="14338" max="14338" width="9" style="63" bestFit="1" customWidth="1"/>
    <col min="14339" max="14339" width="7.42578125" style="63" bestFit="1" customWidth="1"/>
    <col min="14340" max="14340" width="8.5703125" style="63" customWidth="1"/>
    <col min="14341" max="14341" width="8.42578125" style="63" customWidth="1"/>
    <col min="14342" max="14342" width="9.42578125" style="63" customWidth="1"/>
    <col min="14343" max="14343" width="10.28515625" style="63" customWidth="1"/>
    <col min="14344" max="14344" width="9.5703125" style="63" customWidth="1"/>
    <col min="14345" max="14345" width="11.85546875" style="63" customWidth="1"/>
    <col min="14346" max="14346" width="10" style="63" customWidth="1"/>
    <col min="14347" max="14347" width="9.5703125" style="63" customWidth="1"/>
    <col min="14348" max="14348" width="7.140625" style="63" customWidth="1"/>
    <col min="14349" max="14349" width="6" style="63" customWidth="1"/>
    <col min="14350" max="14353" width="9" style="63"/>
    <col min="14354" max="14354" width="11" style="63" customWidth="1"/>
    <col min="14355" max="14592" width="9" style="63"/>
    <col min="14593" max="14593" width="17.5703125" style="63" customWidth="1"/>
    <col min="14594" max="14594" width="9" style="63" bestFit="1" customWidth="1"/>
    <col min="14595" max="14595" width="7.42578125" style="63" bestFit="1" customWidth="1"/>
    <col min="14596" max="14596" width="8.5703125" style="63" customWidth="1"/>
    <col min="14597" max="14597" width="8.42578125" style="63" customWidth="1"/>
    <col min="14598" max="14598" width="9.42578125" style="63" customWidth="1"/>
    <col min="14599" max="14599" width="10.28515625" style="63" customWidth="1"/>
    <col min="14600" max="14600" width="9.5703125" style="63" customWidth="1"/>
    <col min="14601" max="14601" width="11.85546875" style="63" customWidth="1"/>
    <col min="14602" max="14602" width="10" style="63" customWidth="1"/>
    <col min="14603" max="14603" width="9.5703125" style="63" customWidth="1"/>
    <col min="14604" max="14604" width="7.140625" style="63" customWidth="1"/>
    <col min="14605" max="14605" width="6" style="63" customWidth="1"/>
    <col min="14606" max="14609" width="9" style="63"/>
    <col min="14610" max="14610" width="11" style="63" customWidth="1"/>
    <col min="14611" max="14848" width="9" style="63"/>
    <col min="14849" max="14849" width="17.5703125" style="63" customWidth="1"/>
    <col min="14850" max="14850" width="9" style="63" bestFit="1" customWidth="1"/>
    <col min="14851" max="14851" width="7.42578125" style="63" bestFit="1" customWidth="1"/>
    <col min="14852" max="14852" width="8.5703125" style="63" customWidth="1"/>
    <col min="14853" max="14853" width="8.42578125" style="63" customWidth="1"/>
    <col min="14854" max="14854" width="9.42578125" style="63" customWidth="1"/>
    <col min="14855" max="14855" width="10.28515625" style="63" customWidth="1"/>
    <col min="14856" max="14856" width="9.5703125" style="63" customWidth="1"/>
    <col min="14857" max="14857" width="11.85546875" style="63" customWidth="1"/>
    <col min="14858" max="14858" width="10" style="63" customWidth="1"/>
    <col min="14859" max="14859" width="9.5703125" style="63" customWidth="1"/>
    <col min="14860" max="14860" width="7.140625" style="63" customWidth="1"/>
    <col min="14861" max="14861" width="6" style="63" customWidth="1"/>
    <col min="14862" max="14865" width="9" style="63"/>
    <col min="14866" max="14866" width="11" style="63" customWidth="1"/>
    <col min="14867" max="15104" width="9" style="63"/>
    <col min="15105" max="15105" width="17.5703125" style="63" customWidth="1"/>
    <col min="15106" max="15106" width="9" style="63" bestFit="1" customWidth="1"/>
    <col min="15107" max="15107" width="7.42578125" style="63" bestFit="1" customWidth="1"/>
    <col min="15108" max="15108" width="8.5703125" style="63" customWidth="1"/>
    <col min="15109" max="15109" width="8.42578125" style="63" customWidth="1"/>
    <col min="15110" max="15110" width="9.42578125" style="63" customWidth="1"/>
    <col min="15111" max="15111" width="10.28515625" style="63" customWidth="1"/>
    <col min="15112" max="15112" width="9.5703125" style="63" customWidth="1"/>
    <col min="15113" max="15113" width="11.85546875" style="63" customWidth="1"/>
    <col min="15114" max="15114" width="10" style="63" customWidth="1"/>
    <col min="15115" max="15115" width="9.5703125" style="63" customWidth="1"/>
    <col min="15116" max="15116" width="7.140625" style="63" customWidth="1"/>
    <col min="15117" max="15117" width="6" style="63" customWidth="1"/>
    <col min="15118" max="15121" width="9" style="63"/>
    <col min="15122" max="15122" width="11" style="63" customWidth="1"/>
    <col min="15123" max="15360" width="9" style="63"/>
    <col min="15361" max="15361" width="17.5703125" style="63" customWidth="1"/>
    <col min="15362" max="15362" width="9" style="63" bestFit="1" customWidth="1"/>
    <col min="15363" max="15363" width="7.42578125" style="63" bestFit="1" customWidth="1"/>
    <col min="15364" max="15364" width="8.5703125" style="63" customWidth="1"/>
    <col min="15365" max="15365" width="8.42578125" style="63" customWidth="1"/>
    <col min="15366" max="15366" width="9.42578125" style="63" customWidth="1"/>
    <col min="15367" max="15367" width="10.28515625" style="63" customWidth="1"/>
    <col min="15368" max="15368" width="9.5703125" style="63" customWidth="1"/>
    <col min="15369" max="15369" width="11.85546875" style="63" customWidth="1"/>
    <col min="15370" max="15370" width="10" style="63" customWidth="1"/>
    <col min="15371" max="15371" width="9.5703125" style="63" customWidth="1"/>
    <col min="15372" max="15372" width="7.140625" style="63" customWidth="1"/>
    <col min="15373" max="15373" width="6" style="63" customWidth="1"/>
    <col min="15374" max="15377" width="9" style="63"/>
    <col min="15378" max="15378" width="11" style="63" customWidth="1"/>
    <col min="15379" max="15616" width="9" style="63"/>
    <col min="15617" max="15617" width="17.5703125" style="63" customWidth="1"/>
    <col min="15618" max="15618" width="9" style="63" bestFit="1" customWidth="1"/>
    <col min="15619" max="15619" width="7.42578125" style="63" bestFit="1" customWidth="1"/>
    <col min="15620" max="15620" width="8.5703125" style="63" customWidth="1"/>
    <col min="15621" max="15621" width="8.42578125" style="63" customWidth="1"/>
    <col min="15622" max="15622" width="9.42578125" style="63" customWidth="1"/>
    <col min="15623" max="15623" width="10.28515625" style="63" customWidth="1"/>
    <col min="15624" max="15624" width="9.5703125" style="63" customWidth="1"/>
    <col min="15625" max="15625" width="11.85546875" style="63" customWidth="1"/>
    <col min="15626" max="15626" width="10" style="63" customWidth="1"/>
    <col min="15627" max="15627" width="9.5703125" style="63" customWidth="1"/>
    <col min="15628" max="15628" width="7.140625" style="63" customWidth="1"/>
    <col min="15629" max="15629" width="6" style="63" customWidth="1"/>
    <col min="15630" max="15633" width="9" style="63"/>
    <col min="15634" max="15634" width="11" style="63" customWidth="1"/>
    <col min="15635" max="15872" width="9" style="63"/>
    <col min="15873" max="15873" width="17.5703125" style="63" customWidth="1"/>
    <col min="15874" max="15874" width="9" style="63" bestFit="1" customWidth="1"/>
    <col min="15875" max="15875" width="7.42578125" style="63" bestFit="1" customWidth="1"/>
    <col min="15876" max="15876" width="8.5703125" style="63" customWidth="1"/>
    <col min="15877" max="15877" width="8.42578125" style="63" customWidth="1"/>
    <col min="15878" max="15878" width="9.42578125" style="63" customWidth="1"/>
    <col min="15879" max="15879" width="10.28515625" style="63" customWidth="1"/>
    <col min="15880" max="15880" width="9.5703125" style="63" customWidth="1"/>
    <col min="15881" max="15881" width="11.85546875" style="63" customWidth="1"/>
    <col min="15882" max="15882" width="10" style="63" customWidth="1"/>
    <col min="15883" max="15883" width="9.5703125" style="63" customWidth="1"/>
    <col min="15884" max="15884" width="7.140625" style="63" customWidth="1"/>
    <col min="15885" max="15885" width="6" style="63" customWidth="1"/>
    <col min="15886" max="15889" width="9" style="63"/>
    <col min="15890" max="15890" width="11" style="63" customWidth="1"/>
    <col min="15891" max="16128" width="9" style="63"/>
    <col min="16129" max="16129" width="17.5703125" style="63" customWidth="1"/>
    <col min="16130" max="16130" width="9" style="63" bestFit="1" customWidth="1"/>
    <col min="16131" max="16131" width="7.42578125" style="63" bestFit="1" customWidth="1"/>
    <col min="16132" max="16132" width="8.5703125" style="63" customWidth="1"/>
    <col min="16133" max="16133" width="8.42578125" style="63" customWidth="1"/>
    <col min="16134" max="16134" width="9.42578125" style="63" customWidth="1"/>
    <col min="16135" max="16135" width="10.28515625" style="63" customWidth="1"/>
    <col min="16136" max="16136" width="9.5703125" style="63" customWidth="1"/>
    <col min="16137" max="16137" width="11.85546875" style="63" customWidth="1"/>
    <col min="16138" max="16138" width="10" style="63" customWidth="1"/>
    <col min="16139" max="16139" width="9.5703125" style="63" customWidth="1"/>
    <col min="16140" max="16140" width="7.140625" style="63" customWidth="1"/>
    <col min="16141" max="16141" width="6" style="63" customWidth="1"/>
    <col min="16142" max="16145" width="9" style="63"/>
    <col min="16146" max="16146" width="11" style="63" customWidth="1"/>
    <col min="16147" max="16384" width="9" style="63"/>
  </cols>
  <sheetData>
    <row r="2" spans="1:14" ht="27.75" customHeight="1">
      <c r="A2" s="63" t="s">
        <v>289</v>
      </c>
    </row>
    <row r="3" spans="1:14" ht="27.75" customHeight="1"/>
    <row r="4" spans="1:14" ht="22.5" customHeight="1">
      <c r="A4" s="64" t="s">
        <v>290</v>
      </c>
      <c r="B4" s="65" t="s">
        <v>7</v>
      </c>
      <c r="C4" s="237" t="s">
        <v>291</v>
      </c>
    </row>
    <row r="5" spans="1:14" s="68" customFormat="1" ht="22.5" customHeight="1">
      <c r="A5" s="64" t="s">
        <v>292</v>
      </c>
      <c r="B5" s="66" t="s">
        <v>14</v>
      </c>
      <c r="C5" s="237"/>
      <c r="D5" s="67"/>
      <c r="E5" s="67"/>
      <c r="F5" s="67"/>
      <c r="G5" s="67"/>
      <c r="H5" s="67"/>
      <c r="I5" s="67"/>
      <c r="J5" s="67"/>
      <c r="K5" s="67"/>
    </row>
    <row r="6" spans="1:14" s="68" customFormat="1" ht="22.5" customHeight="1">
      <c r="A6" s="69" t="s">
        <v>293</v>
      </c>
      <c r="B6" s="69">
        <v>1</v>
      </c>
      <c r="C6" s="70" t="s">
        <v>294</v>
      </c>
      <c r="D6" s="67"/>
      <c r="E6" s="67"/>
      <c r="F6" s="67"/>
      <c r="G6" s="67"/>
      <c r="H6" s="67"/>
      <c r="I6" s="67"/>
      <c r="J6" s="67"/>
      <c r="K6" s="67"/>
    </row>
    <row r="7" spans="1:14" s="68" customFormat="1" ht="22.5" customHeight="1">
      <c r="A7" s="69" t="s">
        <v>295</v>
      </c>
      <c r="B7" s="69">
        <v>2</v>
      </c>
      <c r="C7" s="70" t="s">
        <v>294</v>
      </c>
      <c r="D7" s="71" t="s">
        <v>288</v>
      </c>
      <c r="E7" s="72" t="s">
        <v>296</v>
      </c>
      <c r="F7" s="73" t="s">
        <v>297</v>
      </c>
      <c r="G7" s="74"/>
      <c r="H7" s="67"/>
      <c r="I7" s="67"/>
      <c r="J7" s="67"/>
      <c r="K7" s="67"/>
    </row>
    <row r="8" spans="1:14" s="68" customFormat="1" ht="22.5" customHeight="1">
      <c r="A8" s="69" t="s">
        <v>298</v>
      </c>
      <c r="B8" s="69">
        <v>3</v>
      </c>
      <c r="C8" s="70" t="s">
        <v>294</v>
      </c>
      <c r="D8" s="71" t="s">
        <v>288</v>
      </c>
      <c r="E8" s="70" t="s">
        <v>296</v>
      </c>
      <c r="F8" s="72" t="s">
        <v>299</v>
      </c>
      <c r="G8" s="73" t="s">
        <v>300</v>
      </c>
      <c r="H8" s="67"/>
      <c r="I8" s="67"/>
      <c r="J8" s="67"/>
      <c r="K8" s="67"/>
    </row>
    <row r="9" spans="1:14" s="68" customFormat="1" ht="22.5" customHeight="1">
      <c r="A9" s="69" t="s">
        <v>301</v>
      </c>
      <c r="B9" s="69">
        <v>4</v>
      </c>
      <c r="C9" s="70" t="s">
        <v>294</v>
      </c>
      <c r="D9" s="71" t="s">
        <v>288</v>
      </c>
      <c r="E9" s="70" t="s">
        <v>296</v>
      </c>
      <c r="F9" s="75" t="s">
        <v>299</v>
      </c>
      <c r="G9" s="72" t="s">
        <v>302</v>
      </c>
      <c r="H9" s="73" t="s">
        <v>303</v>
      </c>
      <c r="I9" s="67"/>
      <c r="J9" s="67"/>
      <c r="K9" s="67"/>
    </row>
    <row r="10" spans="1:14" s="68" customFormat="1" ht="22.5" customHeight="1">
      <c r="A10" s="69" t="s">
        <v>304</v>
      </c>
      <c r="B10" s="69">
        <v>5</v>
      </c>
      <c r="C10" s="70" t="s">
        <v>294</v>
      </c>
      <c r="D10" s="71" t="s">
        <v>288</v>
      </c>
      <c r="E10" s="70" t="s">
        <v>296</v>
      </c>
      <c r="F10" s="75" t="s">
        <v>299</v>
      </c>
      <c r="G10" s="76" t="s">
        <v>302</v>
      </c>
      <c r="H10" s="72" t="s">
        <v>305</v>
      </c>
      <c r="I10" s="73" t="s">
        <v>306</v>
      </c>
      <c r="J10" s="67"/>
      <c r="K10" s="67"/>
    </row>
    <row r="11" spans="1:14" s="68" customFormat="1" ht="22.5" customHeight="1">
      <c r="A11" s="77" t="s">
        <v>307</v>
      </c>
      <c r="B11" s="77">
        <v>6</v>
      </c>
      <c r="C11" s="70" t="s">
        <v>294</v>
      </c>
      <c r="D11" s="71" t="s">
        <v>288</v>
      </c>
      <c r="E11" s="70" t="s">
        <v>296</v>
      </c>
      <c r="F11" s="75" t="s">
        <v>299</v>
      </c>
      <c r="G11" s="76" t="s">
        <v>302</v>
      </c>
      <c r="H11" s="78" t="s">
        <v>305</v>
      </c>
      <c r="I11" s="72" t="s">
        <v>287</v>
      </c>
      <c r="J11" s="73" t="s">
        <v>308</v>
      </c>
      <c r="K11" s="67"/>
    </row>
    <row r="12" spans="1:14" s="68" customFormat="1" ht="22.5" customHeight="1">
      <c r="A12" s="79" t="s">
        <v>309</v>
      </c>
      <c r="B12" s="238" t="s">
        <v>310</v>
      </c>
      <c r="C12" s="80"/>
      <c r="D12" s="81"/>
      <c r="E12" s="80"/>
      <c r="F12" s="80"/>
      <c r="G12" s="80"/>
      <c r="H12" s="80"/>
      <c r="I12" s="80"/>
      <c r="J12" s="82"/>
      <c r="K12" s="83"/>
    </row>
    <row r="13" spans="1:14" s="68" customFormat="1" ht="22.5" customHeight="1">
      <c r="A13" s="84" t="s">
        <v>311</v>
      </c>
      <c r="B13" s="239"/>
      <c r="C13" s="232" t="s">
        <v>294</v>
      </c>
      <c r="D13" s="241" t="s">
        <v>288</v>
      </c>
      <c r="E13" s="232" t="s">
        <v>296</v>
      </c>
      <c r="F13" s="232" t="s">
        <v>299</v>
      </c>
      <c r="G13" s="232" t="s">
        <v>302</v>
      </c>
      <c r="H13" s="232" t="s">
        <v>305</v>
      </c>
      <c r="I13" s="232" t="s">
        <v>287</v>
      </c>
      <c r="J13" s="244" t="s">
        <v>312</v>
      </c>
      <c r="K13" s="245"/>
      <c r="M13" s="73" t="s">
        <v>313</v>
      </c>
    </row>
    <row r="14" spans="1:14" s="68" customFormat="1" ht="22.5" customHeight="1">
      <c r="A14" s="85"/>
      <c r="B14" s="239"/>
      <c r="C14" s="233"/>
      <c r="D14" s="242"/>
      <c r="E14" s="233"/>
      <c r="F14" s="233"/>
      <c r="G14" s="233"/>
      <c r="H14" s="233"/>
      <c r="I14" s="233"/>
      <c r="J14" s="248"/>
      <c r="K14" s="249"/>
      <c r="M14" s="73" t="s">
        <v>314</v>
      </c>
    </row>
    <row r="15" spans="1:14" ht="22.5" customHeight="1">
      <c r="A15" s="86" t="s">
        <v>315</v>
      </c>
      <c r="B15" s="239"/>
      <c r="C15" s="232" t="s">
        <v>294</v>
      </c>
      <c r="D15" s="241" t="s">
        <v>288</v>
      </c>
      <c r="E15" s="232" t="s">
        <v>296</v>
      </c>
      <c r="F15" s="232" t="s">
        <v>299</v>
      </c>
      <c r="G15" s="232" t="s">
        <v>302</v>
      </c>
      <c r="H15" s="232" t="s">
        <v>305</v>
      </c>
      <c r="I15" s="232" t="s">
        <v>287</v>
      </c>
      <c r="J15" s="235" t="s">
        <v>316</v>
      </c>
      <c r="K15" s="236"/>
      <c r="L15" s="244" t="s">
        <v>312</v>
      </c>
      <c r="M15" s="245"/>
    </row>
    <row r="16" spans="1:14" ht="22.5" customHeight="1">
      <c r="A16" s="87"/>
      <c r="B16" s="239"/>
      <c r="C16" s="234"/>
      <c r="D16" s="243"/>
      <c r="E16" s="234"/>
      <c r="F16" s="234"/>
      <c r="G16" s="234"/>
      <c r="H16" s="234"/>
      <c r="I16" s="234"/>
      <c r="J16" s="250" t="s">
        <v>317</v>
      </c>
      <c r="K16" s="251"/>
      <c r="L16" s="246"/>
      <c r="M16" s="247"/>
      <c r="N16" s="88" t="s">
        <v>318</v>
      </c>
    </row>
    <row r="17" spans="1:14" ht="22.5" customHeight="1">
      <c r="A17" s="89"/>
      <c r="B17" s="240"/>
      <c r="C17" s="233"/>
      <c r="D17" s="242"/>
      <c r="E17" s="233"/>
      <c r="F17" s="233"/>
      <c r="G17" s="233"/>
      <c r="H17" s="233"/>
      <c r="I17" s="233"/>
      <c r="J17" s="252" t="s">
        <v>319</v>
      </c>
      <c r="K17" s="253"/>
      <c r="L17" s="248"/>
      <c r="M17" s="249"/>
      <c r="N17" s="73" t="s">
        <v>313</v>
      </c>
    </row>
    <row r="18" spans="1:14" ht="22.5" customHeight="1">
      <c r="A18" s="90" t="s">
        <v>320</v>
      </c>
      <c r="B18" s="90"/>
      <c r="N18" s="73" t="s">
        <v>314</v>
      </c>
    </row>
    <row r="19" spans="1:14" ht="22.5" customHeight="1">
      <c r="A19" s="91"/>
      <c r="B19" s="91"/>
    </row>
    <row r="20" spans="1:14" ht="22.5" customHeight="1">
      <c r="A20" s="92" t="s">
        <v>321</v>
      </c>
      <c r="B20" s="90"/>
    </row>
  </sheetData>
  <mergeCells count="21">
    <mergeCell ref="L15:M17"/>
    <mergeCell ref="J16:K16"/>
    <mergeCell ref="J17:K17"/>
    <mergeCell ref="G13:G14"/>
    <mergeCell ref="H13:H14"/>
    <mergeCell ref="I13:I14"/>
    <mergeCell ref="J13:K14"/>
    <mergeCell ref="H15:H17"/>
    <mergeCell ref="F13:F14"/>
    <mergeCell ref="I15:I17"/>
    <mergeCell ref="J15:K15"/>
    <mergeCell ref="C4:C5"/>
    <mergeCell ref="B12:B17"/>
    <mergeCell ref="C13:C14"/>
    <mergeCell ref="D13:D14"/>
    <mergeCell ref="E13:E14"/>
    <mergeCell ref="C15:C17"/>
    <mergeCell ref="D15:D17"/>
    <mergeCell ref="E15:E17"/>
    <mergeCell ref="F15:F17"/>
    <mergeCell ref="G15:G17"/>
  </mergeCells>
  <pageMargins left="0" right="0" top="0.25" bottom="0.25" header="0.3" footer="0.3"/>
  <pageSetup scale="85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7" zoomScale="70" zoomScaleNormal="70" workbookViewId="0">
      <selection activeCell="R20" sqref="R20"/>
    </sheetView>
  </sheetViews>
  <sheetFormatPr defaultRowHeight="21.75"/>
  <cols>
    <col min="1" max="1" width="19.42578125" customWidth="1"/>
    <col min="6" max="6" width="14" customWidth="1"/>
  </cols>
  <sheetData>
    <row r="1" spans="1:17">
      <c r="A1" s="256" t="s">
        <v>223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17">
      <c r="A2" s="255" t="s">
        <v>493</v>
      </c>
      <c r="B2" s="255"/>
      <c r="C2" s="255"/>
      <c r="D2" s="255"/>
      <c r="E2" s="255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>
      <c r="A3" s="255" t="s">
        <v>494</v>
      </c>
      <c r="B3" s="255"/>
      <c r="C3" s="19" t="s">
        <v>224</v>
      </c>
      <c r="D3" s="19"/>
      <c r="E3" s="19"/>
      <c r="F3" s="19"/>
      <c r="G3" s="18"/>
      <c r="H3" s="18"/>
      <c r="I3" s="18"/>
      <c r="J3" s="18" t="s">
        <v>225</v>
      </c>
      <c r="K3" s="18"/>
      <c r="L3" s="18"/>
      <c r="M3" s="18"/>
      <c r="N3" s="18"/>
      <c r="O3" s="18"/>
      <c r="P3" s="18"/>
      <c r="Q3" s="18"/>
    </row>
    <row r="4" spans="1:17">
      <c r="A4" s="18" t="s">
        <v>226</v>
      </c>
      <c r="B4" s="18"/>
      <c r="C4" s="18"/>
      <c r="D4" s="18"/>
      <c r="E4" s="18"/>
      <c r="F4" s="18"/>
      <c r="G4" s="18"/>
      <c r="H4" s="18"/>
      <c r="I4" s="18"/>
      <c r="J4" s="257" t="s">
        <v>227</v>
      </c>
      <c r="K4" s="258"/>
      <c r="L4" s="258"/>
      <c r="M4" s="258"/>
      <c r="N4" s="258"/>
      <c r="O4" s="258"/>
      <c r="P4" s="258"/>
      <c r="Q4" s="259"/>
    </row>
    <row r="5" spans="1:17">
      <c r="A5" s="18" t="s">
        <v>228</v>
      </c>
      <c r="B5" s="18"/>
      <c r="C5" s="95" t="s">
        <v>229</v>
      </c>
      <c r="D5" s="18" t="s">
        <v>230</v>
      </c>
      <c r="E5" s="140" t="s">
        <v>229</v>
      </c>
      <c r="F5" s="18" t="s">
        <v>231</v>
      </c>
      <c r="G5" s="95" t="s">
        <v>232</v>
      </c>
      <c r="H5" s="255" t="s">
        <v>233</v>
      </c>
      <c r="I5" s="255"/>
      <c r="J5" s="260" t="s">
        <v>234</v>
      </c>
      <c r="K5" s="261"/>
      <c r="L5" s="261"/>
      <c r="M5" s="262"/>
      <c r="N5" s="260" t="s">
        <v>235</v>
      </c>
      <c r="O5" s="261"/>
      <c r="P5" s="261"/>
      <c r="Q5" s="262"/>
    </row>
    <row r="6" spans="1:17">
      <c r="A6" s="18" t="s">
        <v>236</v>
      </c>
      <c r="B6" s="18"/>
      <c r="C6" s="95" t="s">
        <v>229</v>
      </c>
      <c r="D6" s="18" t="s">
        <v>237</v>
      </c>
      <c r="E6" s="95" t="s">
        <v>238</v>
      </c>
      <c r="F6" s="18" t="s">
        <v>239</v>
      </c>
      <c r="G6" s="95" t="s">
        <v>229</v>
      </c>
      <c r="H6" s="255" t="s">
        <v>240</v>
      </c>
      <c r="I6" s="255"/>
      <c r="J6" s="20" t="s">
        <v>241</v>
      </c>
      <c r="K6" s="20" t="s">
        <v>242</v>
      </c>
      <c r="L6" s="20" t="s">
        <v>243</v>
      </c>
      <c r="M6" s="21" t="s">
        <v>244</v>
      </c>
      <c r="N6" s="20" t="s">
        <v>241</v>
      </c>
      <c r="O6" s="20" t="s">
        <v>242</v>
      </c>
      <c r="P6" s="20" t="s">
        <v>243</v>
      </c>
      <c r="Q6" s="21" t="s">
        <v>244</v>
      </c>
    </row>
    <row r="7" spans="1:17">
      <c r="A7" s="18" t="s">
        <v>495</v>
      </c>
      <c r="B7" s="18"/>
      <c r="C7" s="140" t="s">
        <v>229</v>
      </c>
      <c r="D7" s="18" t="s">
        <v>245</v>
      </c>
      <c r="E7" s="95" t="s">
        <v>229</v>
      </c>
      <c r="F7" s="18" t="s">
        <v>246</v>
      </c>
      <c r="G7" s="95"/>
      <c r="H7" s="18"/>
      <c r="I7" s="18"/>
      <c r="J7" s="22" t="s">
        <v>247</v>
      </c>
      <c r="K7" s="22"/>
      <c r="L7" s="22"/>
      <c r="M7" s="23" t="s">
        <v>248</v>
      </c>
      <c r="N7" s="22" t="s">
        <v>247</v>
      </c>
      <c r="O7" s="22"/>
      <c r="P7" s="22"/>
      <c r="Q7" s="23" t="s">
        <v>248</v>
      </c>
    </row>
    <row r="8" spans="1:17">
      <c r="A8" s="24" t="s">
        <v>249</v>
      </c>
      <c r="B8" s="18"/>
      <c r="C8" s="18"/>
      <c r="D8" s="18"/>
      <c r="E8" s="18"/>
      <c r="F8" s="18"/>
      <c r="G8" s="18"/>
      <c r="H8" s="18"/>
      <c r="I8" s="18"/>
      <c r="J8" s="25"/>
      <c r="K8" s="25"/>
      <c r="L8" s="25"/>
      <c r="M8" s="25"/>
      <c r="N8" s="26"/>
      <c r="O8" s="26"/>
      <c r="P8" s="26"/>
      <c r="Q8" s="26"/>
    </row>
    <row r="9" spans="1:17">
      <c r="A9" s="20" t="s">
        <v>250</v>
      </c>
      <c r="B9" s="20" t="s">
        <v>251</v>
      </c>
      <c r="C9" s="20" t="s">
        <v>251</v>
      </c>
      <c r="D9" s="20" t="s">
        <v>252</v>
      </c>
      <c r="E9" s="27"/>
      <c r="F9" s="20" t="s">
        <v>250</v>
      </c>
      <c r="G9" s="20" t="s">
        <v>251</v>
      </c>
      <c r="H9" s="20" t="s">
        <v>251</v>
      </c>
      <c r="I9" s="28" t="s">
        <v>252</v>
      </c>
      <c r="J9" s="29"/>
      <c r="K9" s="29"/>
      <c r="L9" s="29"/>
      <c r="M9" s="30"/>
      <c r="N9" s="30"/>
      <c r="O9" s="30"/>
      <c r="P9" s="30"/>
      <c r="Q9" s="30"/>
    </row>
    <row r="10" spans="1:17">
      <c r="A10" s="27"/>
      <c r="B10" s="27" t="s">
        <v>253</v>
      </c>
      <c r="C10" s="27" t="s">
        <v>254</v>
      </c>
      <c r="D10" s="27"/>
      <c r="E10" s="27"/>
      <c r="F10" s="22"/>
      <c r="G10" s="22" t="s">
        <v>253</v>
      </c>
      <c r="H10" s="22" t="s">
        <v>254</v>
      </c>
      <c r="I10" s="31"/>
      <c r="J10" s="32"/>
      <c r="K10" s="32"/>
      <c r="L10" s="32"/>
      <c r="M10" s="32"/>
      <c r="N10" s="32"/>
      <c r="O10" s="32"/>
      <c r="P10" s="32"/>
      <c r="Q10" s="32"/>
    </row>
    <row r="11" spans="1:17">
      <c r="A11" s="26" t="s">
        <v>230</v>
      </c>
      <c r="B11" s="25">
        <v>0</v>
      </c>
      <c r="C11" s="25">
        <v>0</v>
      </c>
      <c r="D11" s="26"/>
      <c r="E11" s="33"/>
      <c r="F11" s="26" t="s">
        <v>255</v>
      </c>
      <c r="G11" s="25"/>
      <c r="H11" s="25"/>
      <c r="I11" s="26"/>
      <c r="J11" s="18"/>
      <c r="K11" s="18"/>
      <c r="L11" s="18"/>
      <c r="M11" s="265" t="s">
        <v>256</v>
      </c>
      <c r="N11" s="265"/>
      <c r="O11" s="265"/>
      <c r="P11" s="265"/>
      <c r="Q11" s="18"/>
    </row>
    <row r="12" spans="1:17">
      <c r="A12" s="30" t="s">
        <v>25</v>
      </c>
      <c r="B12" s="29">
        <v>0</v>
      </c>
      <c r="C12" s="29">
        <v>0</v>
      </c>
      <c r="D12" s="30"/>
      <c r="E12" s="33"/>
      <c r="F12" s="30" t="s">
        <v>257</v>
      </c>
      <c r="G12" s="29"/>
      <c r="H12" s="29"/>
      <c r="I12" s="30"/>
      <c r="J12" s="18"/>
      <c r="K12" s="18"/>
      <c r="L12" s="18"/>
      <c r="M12" s="18"/>
      <c r="N12" s="18"/>
      <c r="O12" s="18"/>
      <c r="P12" s="18"/>
      <c r="Q12" s="18"/>
    </row>
    <row r="13" spans="1:17">
      <c r="A13" s="30" t="s">
        <v>258</v>
      </c>
      <c r="B13" s="29">
        <v>10</v>
      </c>
      <c r="C13" s="29">
        <v>309</v>
      </c>
      <c r="D13" s="29"/>
      <c r="E13" s="33"/>
      <c r="F13" s="34" t="s">
        <v>259</v>
      </c>
      <c r="G13" s="35"/>
      <c r="H13" s="35"/>
      <c r="I13" s="34"/>
      <c r="J13" s="18"/>
      <c r="K13" s="18"/>
      <c r="L13" s="18"/>
      <c r="M13" s="256"/>
      <c r="N13" s="256"/>
      <c r="O13" s="256"/>
      <c r="P13" s="256"/>
      <c r="Q13" s="18"/>
    </row>
    <row r="14" spans="1:17">
      <c r="A14" s="34" t="s">
        <v>260</v>
      </c>
      <c r="B14" s="35">
        <v>13</v>
      </c>
      <c r="C14" s="35">
        <v>399</v>
      </c>
      <c r="D14" s="35"/>
      <c r="E14" s="33"/>
      <c r="F14" s="36" t="s">
        <v>261</v>
      </c>
      <c r="G14" s="94">
        <f>SUM(G11:G13)</f>
        <v>0</v>
      </c>
      <c r="H14" s="94">
        <f>SUM(H11:H13)</f>
        <v>0</v>
      </c>
      <c r="I14" s="37"/>
      <c r="J14" s="18"/>
      <c r="K14" s="18"/>
      <c r="L14" s="18"/>
      <c r="M14" s="256" t="s">
        <v>262</v>
      </c>
      <c r="N14" s="256"/>
      <c r="O14" s="256"/>
      <c r="P14" s="256"/>
      <c r="Q14" s="18"/>
    </row>
    <row r="15" spans="1:17">
      <c r="A15" s="36" t="s">
        <v>263</v>
      </c>
      <c r="B15" s="94">
        <f>SUM(B11:B14)</f>
        <v>23</v>
      </c>
      <c r="C15" s="94">
        <f>SUM(C11:C14)</f>
        <v>708</v>
      </c>
      <c r="D15" s="37"/>
      <c r="E15" s="33"/>
      <c r="F15" s="38" t="s">
        <v>264</v>
      </c>
      <c r="G15" s="39"/>
      <c r="H15" s="39"/>
      <c r="I15" s="38"/>
      <c r="J15" s="18"/>
      <c r="K15" s="18"/>
      <c r="L15" s="18"/>
      <c r="M15" s="256" t="s">
        <v>265</v>
      </c>
      <c r="N15" s="256"/>
      <c r="O15" s="256"/>
      <c r="P15" s="256"/>
      <c r="Q15" s="18"/>
    </row>
    <row r="16" spans="1:17">
      <c r="A16" s="38" t="s">
        <v>266</v>
      </c>
      <c r="B16" s="39">
        <v>12</v>
      </c>
      <c r="C16" s="39">
        <v>484</v>
      </c>
      <c r="D16" s="39"/>
      <c r="E16" s="33"/>
      <c r="F16" s="30" t="s">
        <v>267</v>
      </c>
      <c r="G16" s="29"/>
      <c r="H16" s="29"/>
      <c r="I16" s="30"/>
      <c r="J16" s="18"/>
      <c r="K16" s="18"/>
      <c r="L16" s="18"/>
      <c r="M16" s="263" t="s">
        <v>268</v>
      </c>
      <c r="N16" s="263"/>
      <c r="O16" s="263"/>
      <c r="P16" s="263"/>
      <c r="Q16" s="18"/>
    </row>
    <row r="17" spans="1:17">
      <c r="A17" s="30" t="s">
        <v>269</v>
      </c>
      <c r="B17" s="29">
        <v>12</v>
      </c>
      <c r="C17" s="29">
        <v>487</v>
      </c>
      <c r="D17" s="29"/>
      <c r="E17" s="33"/>
      <c r="F17" s="34" t="s">
        <v>270</v>
      </c>
      <c r="G17" s="35"/>
      <c r="H17" s="35"/>
      <c r="I17" s="34"/>
      <c r="J17" s="18"/>
      <c r="K17" s="18"/>
      <c r="L17" s="18"/>
      <c r="M17" s="264" t="s">
        <v>256</v>
      </c>
      <c r="N17" s="264"/>
      <c r="O17" s="264"/>
      <c r="P17" s="264"/>
      <c r="Q17" s="18"/>
    </row>
    <row r="18" spans="1:17">
      <c r="A18" s="30" t="s">
        <v>271</v>
      </c>
      <c r="B18" s="29">
        <v>12</v>
      </c>
      <c r="C18" s="29">
        <v>479</v>
      </c>
      <c r="D18" s="29"/>
      <c r="E18" s="33"/>
      <c r="F18" s="36" t="s">
        <v>272</v>
      </c>
      <c r="G18" s="94">
        <f>SUM(G15:G17)</f>
        <v>0</v>
      </c>
      <c r="H18" s="94">
        <f>SUM(H15:H17)</f>
        <v>0</v>
      </c>
      <c r="I18" s="37"/>
      <c r="J18" s="18"/>
      <c r="K18" s="18"/>
      <c r="L18" s="18"/>
      <c r="M18" s="256"/>
      <c r="N18" s="256"/>
      <c r="O18" s="256"/>
      <c r="P18" s="256"/>
      <c r="Q18" s="18"/>
    </row>
    <row r="19" spans="1:17" ht="22.5" thickBot="1">
      <c r="A19" s="30" t="s">
        <v>273</v>
      </c>
      <c r="B19" s="29">
        <v>12</v>
      </c>
      <c r="C19" s="29">
        <v>487</v>
      </c>
      <c r="D19" s="29"/>
      <c r="E19" s="40"/>
      <c r="F19" s="41" t="s">
        <v>9</v>
      </c>
      <c r="G19" s="42">
        <f>G14+G18+B22+B15</f>
        <v>95</v>
      </c>
      <c r="H19" s="42">
        <f>H14+H18+C22+C15</f>
        <v>3603</v>
      </c>
      <c r="I19" s="43"/>
      <c r="J19" s="18"/>
      <c r="K19" s="18"/>
      <c r="L19" s="18"/>
      <c r="M19" s="256"/>
      <c r="N19" s="256"/>
      <c r="O19" s="256"/>
      <c r="P19" s="256"/>
      <c r="Q19" s="18"/>
    </row>
    <row r="20" spans="1:17" ht="22.5" thickTop="1">
      <c r="A20" s="30" t="s">
        <v>274</v>
      </c>
      <c r="B20" s="29">
        <v>12</v>
      </c>
      <c r="C20" s="29">
        <v>475</v>
      </c>
      <c r="D20" s="29"/>
      <c r="E20" s="40"/>
      <c r="F20" s="44"/>
      <c r="G20" s="44"/>
      <c r="H20" s="44"/>
      <c r="I20" s="44"/>
      <c r="J20" s="18"/>
      <c r="K20" s="18"/>
      <c r="L20" s="18"/>
      <c r="M20" s="256" t="s">
        <v>679</v>
      </c>
      <c r="N20" s="256"/>
      <c r="O20" s="256"/>
      <c r="P20" s="256"/>
      <c r="Q20" s="18"/>
    </row>
    <row r="21" spans="1:17">
      <c r="A21" s="34" t="s">
        <v>275</v>
      </c>
      <c r="B21" s="35">
        <v>12</v>
      </c>
      <c r="C21" s="35">
        <v>483</v>
      </c>
      <c r="D21" s="35"/>
      <c r="E21" s="40"/>
      <c r="F21" s="18"/>
      <c r="G21" s="44"/>
      <c r="H21" s="44"/>
      <c r="I21" s="44"/>
      <c r="J21" s="18"/>
      <c r="K21" s="18"/>
      <c r="L21" s="18"/>
      <c r="M21" s="256" t="s">
        <v>286</v>
      </c>
      <c r="N21" s="256"/>
      <c r="O21" s="256"/>
      <c r="P21" s="256"/>
      <c r="Q21" s="18"/>
    </row>
    <row r="22" spans="1:17">
      <c r="A22" s="36" t="s">
        <v>276</v>
      </c>
      <c r="B22" s="94">
        <f>SUM(B16:B21)</f>
        <v>72</v>
      </c>
      <c r="C22" s="94">
        <f>SUM(C16:C21)</f>
        <v>2895</v>
      </c>
      <c r="D22" s="37"/>
      <c r="E22" s="40"/>
      <c r="F22" s="18"/>
      <c r="G22" s="45" t="s">
        <v>277</v>
      </c>
      <c r="H22" s="44"/>
      <c r="I22" s="44"/>
      <c r="J22" s="18"/>
      <c r="K22" s="18"/>
      <c r="L22" s="18"/>
      <c r="M22" s="266" t="s">
        <v>678</v>
      </c>
      <c r="N22" s="266"/>
      <c r="O22" s="266"/>
      <c r="P22" s="266"/>
      <c r="Q22" s="18"/>
    </row>
    <row r="23" spans="1:17">
      <c r="A23" s="18"/>
      <c r="B23" s="18"/>
      <c r="C23" s="18"/>
      <c r="D23" s="18"/>
      <c r="E23" s="18"/>
      <c r="F23" s="44"/>
      <c r="G23" s="267" t="s">
        <v>278</v>
      </c>
      <c r="H23" s="267"/>
      <c r="I23" s="267"/>
      <c r="J23" s="267" t="s">
        <v>279</v>
      </c>
      <c r="K23" s="267"/>
      <c r="L23" s="267"/>
      <c r="M23" s="21" t="s">
        <v>244</v>
      </c>
      <c r="N23" s="268" t="s">
        <v>280</v>
      </c>
      <c r="O23" s="269"/>
      <c r="P23" s="20" t="s">
        <v>281</v>
      </c>
      <c r="Q23" s="21" t="s">
        <v>244</v>
      </c>
    </row>
    <row r="24" spans="1:17">
      <c r="A24" s="18"/>
      <c r="B24" s="18"/>
      <c r="C24" s="18"/>
      <c r="D24" s="18"/>
      <c r="E24" s="18"/>
      <c r="F24" s="18"/>
      <c r="G24" s="22" t="s">
        <v>282</v>
      </c>
      <c r="H24" s="22" t="s">
        <v>283</v>
      </c>
      <c r="I24" s="22" t="s">
        <v>4</v>
      </c>
      <c r="J24" s="22" t="s">
        <v>282</v>
      </c>
      <c r="K24" s="22" t="s">
        <v>283</v>
      </c>
      <c r="L24" s="22" t="s">
        <v>4</v>
      </c>
      <c r="M24" s="23" t="s">
        <v>248</v>
      </c>
      <c r="N24" s="22" t="s">
        <v>284</v>
      </c>
      <c r="O24" s="22" t="s">
        <v>285</v>
      </c>
      <c r="P24" s="22"/>
      <c r="Q24" s="23" t="s">
        <v>248</v>
      </c>
    </row>
    <row r="25" spans="1:17">
      <c r="A25" s="18"/>
      <c r="B25" s="18"/>
      <c r="C25" s="18"/>
      <c r="D25" s="18"/>
      <c r="E25" s="18"/>
      <c r="F25" s="18"/>
      <c r="G25" s="25">
        <v>5</v>
      </c>
      <c r="H25" s="25">
        <v>143</v>
      </c>
      <c r="I25" s="25">
        <f>SUM(G25:H25)</f>
        <v>148</v>
      </c>
      <c r="J25" s="25">
        <v>5</v>
      </c>
      <c r="K25" s="25">
        <v>145</v>
      </c>
      <c r="L25" s="25">
        <f>SUM(J25:K25)</f>
        <v>150</v>
      </c>
      <c r="M25" s="25">
        <f>L25-I25</f>
        <v>2</v>
      </c>
      <c r="N25" s="25">
        <v>2</v>
      </c>
      <c r="O25" s="25">
        <v>2</v>
      </c>
      <c r="P25" s="25">
        <f>L25+N25-O25</f>
        <v>150</v>
      </c>
      <c r="Q25" s="25">
        <f>P25-I25</f>
        <v>2</v>
      </c>
    </row>
    <row r="26" spans="1:17">
      <c r="A26" s="18"/>
      <c r="B26" s="18"/>
      <c r="C26" s="18"/>
      <c r="D26" s="18"/>
      <c r="E26" s="18"/>
      <c r="F26" s="18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>
      <c r="A27" s="18"/>
      <c r="B27" s="18"/>
      <c r="C27" s="18"/>
      <c r="D27" s="18"/>
      <c r="E27" s="18"/>
      <c r="F27" s="18"/>
      <c r="G27" s="254" t="s">
        <v>677</v>
      </c>
      <c r="H27" s="254"/>
      <c r="I27" s="254"/>
      <c r="J27" s="254"/>
      <c r="K27" s="254"/>
      <c r="L27" s="254"/>
      <c r="M27" s="254"/>
      <c r="N27" s="254"/>
      <c r="O27" s="254"/>
      <c r="P27" s="254"/>
      <c r="Q27" s="254"/>
    </row>
  </sheetData>
  <mergeCells count="23">
    <mergeCell ref="M11:P11"/>
    <mergeCell ref="M22:P22"/>
    <mergeCell ref="G23:I23"/>
    <mergeCell ref="J23:L23"/>
    <mergeCell ref="N23:O23"/>
    <mergeCell ref="M19:P19"/>
    <mergeCell ref="M20:P20"/>
    <mergeCell ref="G27:Q27"/>
    <mergeCell ref="H5:I5"/>
    <mergeCell ref="A1:Q1"/>
    <mergeCell ref="A2:E2"/>
    <mergeCell ref="A3:B3"/>
    <mergeCell ref="J4:Q4"/>
    <mergeCell ref="J5:M5"/>
    <mergeCell ref="N5:Q5"/>
    <mergeCell ref="H6:I6"/>
    <mergeCell ref="M21:P21"/>
    <mergeCell ref="M13:P13"/>
    <mergeCell ref="M14:P14"/>
    <mergeCell ref="M15:P15"/>
    <mergeCell ref="M16:P16"/>
    <mergeCell ref="M17:P17"/>
    <mergeCell ref="M18:P18"/>
  </mergeCells>
  <pageMargins left="0.2" right="0.2" top="0.5" bottom="0.25" header="0.3" footer="0.3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MASTER</vt:lpstr>
      <vt:lpstr>เกณฑ์ 60</vt:lpstr>
      <vt:lpstr>เกณฑ์มาตรฐานวิชาเอก</vt:lpstr>
      <vt:lpstr>ปริมาณงาน</vt:lpstr>
      <vt:lpstr>MASTER!Print_Titles</vt:lpstr>
      <vt:lpstr>'เกณฑ์ 60'!Print_Titles</vt:lpstr>
    </vt:vector>
  </TitlesOfParts>
  <Company>OBEC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Sunisa</dc:creator>
  <cp:lastModifiedBy>dangcatcat</cp:lastModifiedBy>
  <cp:lastPrinted>2018-07-23T02:00:51Z</cp:lastPrinted>
  <dcterms:created xsi:type="dcterms:W3CDTF">2005-09-20T07:47:23Z</dcterms:created>
  <dcterms:modified xsi:type="dcterms:W3CDTF">2018-07-23T02:01:21Z</dcterms:modified>
</cp:coreProperties>
</file>